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ml.chartshapes+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drawings/drawing6.xml" ContentType="application/vnd.openxmlformats-officedocument.drawingml.chartshapes+xml"/>
  <Override PartName="/xl/charts/chart4.xml" ContentType="application/vnd.openxmlformats-officedocument.drawingml.chart+xml"/>
  <Override PartName="/xl/drawings/drawing7.xml" ContentType="application/vnd.openxmlformats-officedocument.drawingml.chartshapes+xml"/>
  <Override PartName="/xl/charts/chart5.xml" ContentType="application/vnd.openxmlformats-officedocument.drawingml.chart+xml"/>
  <Override PartName="/xl/drawings/drawing8.xml" ContentType="application/vnd.openxmlformats-officedocument.drawingml.chartshapes+xml"/>
  <Override PartName="/xl/charts/chart6.xml" ContentType="application/vnd.openxmlformats-officedocument.drawingml.chart+xml"/>
  <Override PartName="/xl/drawings/drawing9.xml" ContentType="application/vnd.openxmlformats-officedocument.drawingml.chartshapes+xml"/>
  <Override PartName="/xl/charts/chart7.xml" ContentType="application/vnd.openxmlformats-officedocument.drawingml.chart+xml"/>
  <Override PartName="/xl/drawings/drawing10.xml" ContentType="application/vnd.openxmlformats-officedocument.drawingml.chartshapes+xml"/>
  <Override PartName="/xl/charts/chart8.xml" ContentType="application/vnd.openxmlformats-officedocument.drawingml.chart+xml"/>
  <Override PartName="/xl/drawings/drawing11.xml" ContentType="application/vnd.openxmlformats-officedocument.drawingml.chartshapes+xml"/>
  <Override PartName="/xl/charts/chart9.xml" ContentType="application/vnd.openxmlformats-officedocument.drawingml.chart+xml"/>
  <Override PartName="/xl/drawings/drawing12.xml" ContentType="application/vnd.openxmlformats-officedocument.drawingml.chartshapes+xml"/>
  <Override PartName="/xl/charts/chart10.xml" ContentType="application/vnd.openxmlformats-officedocument.drawingml.chart+xml"/>
  <Override PartName="/xl/drawings/drawing13.xml" ContentType="application/vnd.openxmlformats-officedocument.drawingml.chartshapes+xml"/>
  <Override PartName="/xl/charts/chart11.xml" ContentType="application/vnd.openxmlformats-officedocument.drawingml.chart+xml"/>
  <Override PartName="/xl/drawings/drawing14.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24226"/>
  <mc:AlternateContent xmlns:mc="http://schemas.openxmlformats.org/markup-compatibility/2006">
    <mc:Choice Requires="x15">
      <x15ac:absPath xmlns:x15ac="http://schemas.microsoft.com/office/spreadsheetml/2010/11/ac" url="https://balfourbeatty-my.sharepoint.com/personal/paul_fuller_balfourbeatty_com/Documents/Documents/Paul Fuller Working Documents/UKCS/SWDR Social Impact/"/>
    </mc:Choice>
  </mc:AlternateContent>
  <xr:revisionPtr revIDLastSave="56" documentId="8_{80063E36-C1C0-42CC-889A-B29C76C994AA}" xr6:coauthVersionLast="47" xr6:coauthVersionMax="47" xr10:uidLastSave="{D4DF4A7A-6CCC-4A1E-9BF7-BC25D1A66FBE}"/>
  <bookViews>
    <workbookView xWindow="-110" yWindow="-110" windowWidth="19420" windowHeight="10300" tabRatio="717" xr2:uid="{00000000-000D-0000-FFFF-FFFF00000000}"/>
  </bookViews>
  <sheets>
    <sheet name="Bespoke ESP Targets" sheetId="2" r:id="rId1"/>
    <sheet name="ESP Project Tracker (2)" sheetId="6" state="hidden" r:id="rId2"/>
    <sheet name="ESP Project Tracker" sheetId="1" state="hidden" r:id="rId3"/>
    <sheet name="ESP dashboard" sheetId="3" state="hidden" r:id="rId4"/>
    <sheet name="Formulas" sheetId="4" state="hidden" r:id="rId5"/>
    <sheet name="ESP Targets Per Scheme" sheetId="5" state="hidden" r:id="rId6"/>
  </sheets>
  <externalReferences>
    <externalReference r:id="rId7"/>
  </externalReferences>
  <definedNames>
    <definedName name="_xlnm._FilterDatabase" localSheetId="2" hidden="1">'ESP Project Tracker'!$D$11:$P$556</definedName>
    <definedName name="_xlnm._FilterDatabase" localSheetId="1" hidden="1">'ESP Project Tracker (2)'!$C$11:$O$457</definedName>
    <definedName name="A" localSheetId="2">'ESP Project Tracker'!#REF!</definedName>
    <definedName name="A" localSheetId="1">'ESP Project Tracker (2)'!#REF!</definedName>
    <definedName name="A" localSheetId="5">#REF!</definedName>
    <definedName name="A">#REF!</definedName>
    <definedName name="B" localSheetId="2">'ESP Project Tracker'!#REF!</definedName>
    <definedName name="B" localSheetId="1">'ESP Project Tracker (2)'!#REF!</definedName>
    <definedName name="B" localSheetId="5">#REF!</definedName>
    <definedName name="B">#REF!</definedName>
    <definedName name="C_" localSheetId="2">'ESP Project Tracker'!#REF!</definedName>
    <definedName name="C_" localSheetId="1">'ESP Project Tracker (2)'!#REF!</definedName>
    <definedName name="C_" localSheetId="5">#REF!</definedName>
    <definedName name="C_">#REF!</definedName>
    <definedName name="D" localSheetId="2">'ESP Project Tracker'!#REF!</definedName>
    <definedName name="D" localSheetId="1">'ESP Project Tracker (2)'!#REF!</definedName>
    <definedName name="D">#REF!</definedName>
    <definedName name="Define" localSheetId="0">#REF!</definedName>
    <definedName name="Define" localSheetId="3">#REF!</definedName>
    <definedName name="Define" localSheetId="2">'ESP Project Tracker'!$Q$107:$Q$143</definedName>
    <definedName name="Define" localSheetId="1">'ESP Project Tracker (2)'!$P$94:$P$137</definedName>
    <definedName name="Define" localSheetId="5">#REF!</definedName>
    <definedName name="Define" localSheetId="4">#REF!</definedName>
    <definedName name="Define">#REF!</definedName>
    <definedName name="E" localSheetId="0">#REF!</definedName>
    <definedName name="E" localSheetId="3">#REF!</definedName>
    <definedName name="E" localSheetId="2">'ESP Project Tracker'!#REF!</definedName>
    <definedName name="E" localSheetId="1">'ESP Project Tracker (2)'!#REF!</definedName>
    <definedName name="E" localSheetId="5">#REF!</definedName>
    <definedName name="E" localSheetId="4">#REF!</definedName>
    <definedName name="E">#REF!</definedName>
    <definedName name="ESP_Category" localSheetId="0">#REF!</definedName>
    <definedName name="ESP_Category" localSheetId="3">#REF!</definedName>
    <definedName name="ESP_Category" localSheetId="2">'ESP Project Tracker'!#REF!</definedName>
    <definedName name="ESP_Category" localSheetId="1">'ESP Project Tracker (2)'!#REF!</definedName>
    <definedName name="ESP_Category" localSheetId="5">#REF!</definedName>
    <definedName name="ESP_Category" localSheetId="4">#REF!</definedName>
    <definedName name="ESP_Category">#REF!</definedName>
    <definedName name="_xlnm.Print_Area" localSheetId="3">'ESP dashboard'!$A$1:$BW$122</definedName>
    <definedName name="_xlnm.Print_Area" localSheetId="2">'ESP Project Tracker'!$A$1:$P$562</definedName>
    <definedName name="_xlnm.Print_Area" localSheetId="1">'ESP Project Tracker (2)'!$A$1:$O$463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411" i="6" l="1"/>
  <c r="H194" i="6"/>
  <c r="I194" i="6"/>
  <c r="H219" i="6"/>
  <c r="G13" i="6"/>
  <c r="F13" i="6"/>
  <c r="K51" i="6"/>
  <c r="X491" i="6"/>
  <c r="F9" i="6" s="1"/>
  <c r="AM484" i="6"/>
  <c r="AL484" i="6"/>
  <c r="AK484" i="6"/>
  <c r="AJ484" i="6"/>
  <c r="AI484" i="6"/>
  <c r="AH484" i="6"/>
  <c r="AG484" i="6"/>
  <c r="AF484" i="6"/>
  <c r="AE484" i="6"/>
  <c r="AD484" i="6"/>
  <c r="AC484" i="6"/>
  <c r="AB484" i="6"/>
  <c r="AA484" i="6"/>
  <c r="Z484" i="6"/>
  <c r="Y484" i="6"/>
  <c r="X484" i="6"/>
  <c r="W484" i="6"/>
  <c r="V484" i="6"/>
  <c r="U484" i="6"/>
  <c r="T484" i="6"/>
  <c r="S484" i="6"/>
  <c r="AM483" i="6"/>
  <c r="AL483" i="6"/>
  <c r="AK483" i="6"/>
  <c r="AJ483" i="6"/>
  <c r="AI483" i="6"/>
  <c r="AH483" i="6"/>
  <c r="AG483" i="6"/>
  <c r="AF483" i="6"/>
  <c r="AE483" i="6"/>
  <c r="AD483" i="6"/>
  <c r="AC483" i="6"/>
  <c r="AB483" i="6"/>
  <c r="AA483" i="6"/>
  <c r="Z483" i="6"/>
  <c r="Y483" i="6"/>
  <c r="X483" i="6"/>
  <c r="W483" i="6"/>
  <c r="V483" i="6"/>
  <c r="U483" i="6"/>
  <c r="T483" i="6"/>
  <c r="S483" i="6"/>
  <c r="AM482" i="6"/>
  <c r="AL482" i="6"/>
  <c r="AK482" i="6"/>
  <c r="AJ482" i="6"/>
  <c r="AI482" i="6"/>
  <c r="AH482" i="6"/>
  <c r="AG482" i="6"/>
  <c r="AF482" i="6"/>
  <c r="AE482" i="6"/>
  <c r="AD482" i="6"/>
  <c r="AC482" i="6"/>
  <c r="AB482" i="6"/>
  <c r="AA482" i="6"/>
  <c r="Z482" i="6"/>
  <c r="Y482" i="6"/>
  <c r="X482" i="6"/>
  <c r="W482" i="6"/>
  <c r="V482" i="6"/>
  <c r="U482" i="6"/>
  <c r="T482" i="6"/>
  <c r="S482" i="6"/>
  <c r="AM481" i="6"/>
  <c r="AL481" i="6"/>
  <c r="AK481" i="6"/>
  <c r="AJ481" i="6"/>
  <c r="AI481" i="6"/>
  <c r="AH481" i="6"/>
  <c r="AG481" i="6"/>
  <c r="AF481" i="6"/>
  <c r="AE481" i="6"/>
  <c r="AD481" i="6"/>
  <c r="AC481" i="6"/>
  <c r="AB481" i="6"/>
  <c r="AA481" i="6"/>
  <c r="Z481" i="6"/>
  <c r="Y481" i="6"/>
  <c r="X481" i="6"/>
  <c r="W481" i="6"/>
  <c r="V481" i="6"/>
  <c r="U481" i="6"/>
  <c r="T481" i="6"/>
  <c r="S481" i="6"/>
  <c r="AM480" i="6"/>
  <c r="AL480" i="6"/>
  <c r="AK480" i="6"/>
  <c r="AJ480" i="6"/>
  <c r="AI480" i="6"/>
  <c r="AH480" i="6"/>
  <c r="AG480" i="6"/>
  <c r="AF480" i="6"/>
  <c r="AE480" i="6"/>
  <c r="AD480" i="6"/>
  <c r="AC480" i="6"/>
  <c r="AB480" i="6"/>
  <c r="AA480" i="6"/>
  <c r="Z480" i="6"/>
  <c r="Y480" i="6"/>
  <c r="X480" i="6"/>
  <c r="W480" i="6"/>
  <c r="V480" i="6"/>
  <c r="U480" i="6"/>
  <c r="T480" i="6"/>
  <c r="S480" i="6"/>
  <c r="AM479" i="6"/>
  <c r="AL479" i="6"/>
  <c r="AK479" i="6"/>
  <c r="AJ479" i="6"/>
  <c r="AI479" i="6"/>
  <c r="AH479" i="6"/>
  <c r="AG479" i="6"/>
  <c r="AF479" i="6"/>
  <c r="AE479" i="6"/>
  <c r="AD479" i="6"/>
  <c r="AC479" i="6"/>
  <c r="AB479" i="6"/>
  <c r="AA479" i="6"/>
  <c r="Z479" i="6"/>
  <c r="Y479" i="6"/>
  <c r="X479" i="6"/>
  <c r="W479" i="6"/>
  <c r="V479" i="6"/>
  <c r="U479" i="6"/>
  <c r="T479" i="6"/>
  <c r="S479" i="6"/>
  <c r="R471" i="6"/>
  <c r="H437" i="6"/>
  <c r="G437" i="6"/>
  <c r="H411" i="6"/>
  <c r="F411" i="6"/>
  <c r="H391" i="6"/>
  <c r="G391" i="6"/>
  <c r="F391" i="6"/>
  <c r="H375" i="6"/>
  <c r="G375" i="6"/>
  <c r="H368" i="6"/>
  <c r="G368" i="6"/>
  <c r="F368" i="6"/>
  <c r="H357" i="6"/>
  <c r="G357" i="6"/>
  <c r="F357" i="6"/>
  <c r="H330" i="6"/>
  <c r="G330" i="6"/>
  <c r="F330" i="6"/>
  <c r="H308" i="6"/>
  <c r="G308" i="6"/>
  <c r="F308" i="6"/>
  <c r="H286" i="6"/>
  <c r="G286" i="6"/>
  <c r="F286" i="6"/>
  <c r="H265" i="6"/>
  <c r="G265" i="6"/>
  <c r="F265" i="6"/>
  <c r="H248" i="6"/>
  <c r="G248" i="6"/>
  <c r="F248" i="6"/>
  <c r="F190" i="6"/>
  <c r="H186" i="6"/>
  <c r="G186" i="6"/>
  <c r="F186" i="6"/>
  <c r="H174" i="6"/>
  <c r="G174" i="6"/>
  <c r="H164" i="6"/>
  <c r="G164" i="6"/>
  <c r="H146" i="6"/>
  <c r="G146" i="6"/>
  <c r="F146" i="6"/>
  <c r="H107" i="6"/>
  <c r="G107" i="6"/>
  <c r="F107" i="6"/>
  <c r="H63" i="6"/>
  <c r="G63" i="6"/>
  <c r="F63" i="6"/>
  <c r="K61" i="6"/>
  <c r="K60" i="6"/>
  <c r="K58" i="6"/>
  <c r="K57" i="6"/>
  <c r="K56" i="6"/>
  <c r="K55" i="6"/>
  <c r="K54" i="6"/>
  <c r="K53" i="6"/>
  <c r="K52" i="6"/>
  <c r="K50" i="6"/>
  <c r="K49" i="6"/>
  <c r="K46" i="6"/>
  <c r="H42" i="6"/>
  <c r="G42" i="6"/>
  <c r="F42" i="6"/>
  <c r="H23" i="6"/>
  <c r="G23" i="6"/>
  <c r="F23" i="6"/>
  <c r="H13" i="6"/>
  <c r="G190" i="6" l="1"/>
  <c r="H190" i="6"/>
  <c r="I323" i="1" l="1"/>
  <c r="J215" i="1"/>
  <c r="I215" i="1"/>
  <c r="I510" i="1" l="1"/>
  <c r="I536" i="1"/>
  <c r="AY85" i="3" l="1"/>
  <c r="L66" i="1" l="1"/>
  <c r="AY81" i="3" l="1"/>
  <c r="AL23" i="3"/>
  <c r="AY79" i="3" l="1"/>
  <c r="AY80" i="3" l="1"/>
  <c r="AL21" i="3" l="1"/>
  <c r="L74" i="1" l="1"/>
  <c r="L73" i="1"/>
  <c r="L72" i="1"/>
  <c r="L71" i="1"/>
  <c r="L70" i="1"/>
  <c r="L69" i="1"/>
  <c r="L67" i="1"/>
  <c r="L65" i="1"/>
  <c r="L64" i="1"/>
  <c r="L63" i="1"/>
  <c r="L61" i="1"/>
  <c r="L58" i="1"/>
  <c r="L57" i="1"/>
  <c r="I151" i="1" l="1"/>
  <c r="C78" i="3" l="1"/>
  <c r="H275" i="1" l="1"/>
  <c r="H246" i="1"/>
  <c r="H510" i="1" l="1"/>
  <c r="G510" i="1"/>
  <c r="I395" i="1"/>
  <c r="G395" i="1"/>
  <c r="I352" i="1"/>
  <c r="H352" i="1"/>
  <c r="G352" i="1"/>
  <c r="I313" i="1"/>
  <c r="H313" i="1"/>
  <c r="G313" i="1"/>
  <c r="I282" i="1"/>
  <c r="H282" i="1"/>
  <c r="G282" i="1"/>
  <c r="I168" i="1"/>
  <c r="H168" i="1"/>
  <c r="I32" i="1"/>
  <c r="H32" i="1"/>
  <c r="G32" i="1"/>
  <c r="I464" i="1"/>
  <c r="H464" i="1"/>
  <c r="H395" i="1"/>
  <c r="G6" i="5" l="1"/>
  <c r="F17" i="5" l="1"/>
  <c r="F16" i="5"/>
  <c r="G76" i="1" l="1"/>
  <c r="F11" i="5" s="1"/>
  <c r="H76" i="1"/>
  <c r="I76" i="1"/>
  <c r="Q11" i="5" s="1"/>
  <c r="AL20" i="3" l="1"/>
  <c r="H59" i="3" l="1"/>
  <c r="BN104" i="3" l="1"/>
  <c r="BN111" i="3" l="1"/>
  <c r="BN110" i="3"/>
  <c r="BN109" i="3"/>
  <c r="BN108" i="3"/>
  <c r="BN107" i="3"/>
  <c r="BN106" i="3"/>
  <c r="BN105" i="3"/>
  <c r="BN103" i="3"/>
  <c r="BN102" i="3"/>
  <c r="AY87" i="3"/>
  <c r="AY86" i="3"/>
  <c r="AY84" i="3"/>
  <c r="AY83" i="3"/>
  <c r="AY82" i="3"/>
  <c r="AL62" i="3"/>
  <c r="AO62" i="3" s="1"/>
  <c r="AL61" i="3"/>
  <c r="AO61" i="3" s="1"/>
  <c r="AL60" i="3"/>
  <c r="AO60" i="3" s="1"/>
  <c r="AL59" i="3"/>
  <c r="AO59" i="3" s="1"/>
  <c r="AL58" i="3"/>
  <c r="AO58" i="3" s="1"/>
  <c r="AL57" i="3"/>
  <c r="AO57" i="3" s="1"/>
  <c r="AL56" i="3"/>
  <c r="AO56" i="3" s="1"/>
  <c r="AL55" i="3"/>
  <c r="AO55" i="3" s="1"/>
  <c r="AL54" i="3"/>
  <c r="AO54" i="3" s="1"/>
  <c r="AL53" i="3"/>
  <c r="AO53" i="3" s="1"/>
  <c r="AL29" i="3"/>
  <c r="AO29" i="3" s="1"/>
  <c r="AL28" i="3"/>
  <c r="AO28" i="3" s="1"/>
  <c r="AL27" i="3"/>
  <c r="AO27" i="3" s="1"/>
  <c r="AL26" i="3"/>
  <c r="AO26" i="3" s="1"/>
  <c r="AL25" i="3"/>
  <c r="AO25" i="3" s="1"/>
  <c r="AL24" i="3"/>
  <c r="AO24" i="3" s="1"/>
  <c r="AO23" i="3"/>
  <c r="AL22" i="3"/>
  <c r="AO22" i="3" s="1"/>
  <c r="AO20" i="3"/>
  <c r="AO21" i="3" l="1"/>
  <c r="E7" i="4"/>
  <c r="H68" i="3"/>
  <c r="K68" i="3" s="1"/>
  <c r="H67" i="3"/>
  <c r="K67" i="3" s="1"/>
  <c r="H66" i="3"/>
  <c r="K66" i="3" s="1"/>
  <c r="H65" i="3"/>
  <c r="K65" i="3" s="1"/>
  <c r="H64" i="3"/>
  <c r="K64" i="3" s="1"/>
  <c r="H63" i="3"/>
  <c r="K63" i="3" s="1"/>
  <c r="H62" i="3"/>
  <c r="K62" i="3" s="1"/>
  <c r="H61" i="3"/>
  <c r="K61" i="3" s="1"/>
  <c r="H60" i="3"/>
  <c r="K60" i="3" s="1"/>
  <c r="K59" i="3"/>
  <c r="B64" i="4"/>
  <c r="BJ34" i="3"/>
  <c r="I243" i="1" l="1"/>
  <c r="I210" i="1" s="1"/>
  <c r="S81" i="3" s="1"/>
  <c r="H243" i="1"/>
  <c r="AW98" i="3" l="1"/>
  <c r="G464" i="1"/>
  <c r="BN76" i="3" s="1"/>
  <c r="G433" i="1"/>
  <c r="G422" i="1"/>
  <c r="G374" i="1"/>
  <c r="G210" i="1"/>
  <c r="G197" i="1"/>
  <c r="F19" i="5" s="1"/>
  <c r="G151" i="1"/>
  <c r="G113" i="1"/>
  <c r="AO10" i="3"/>
  <c r="G13" i="1"/>
  <c r="G54" i="1"/>
  <c r="Y590" i="1"/>
  <c r="AN583" i="1"/>
  <c r="AM583" i="1"/>
  <c r="AL583" i="1"/>
  <c r="AK583" i="1"/>
  <c r="AJ583" i="1"/>
  <c r="AI583" i="1"/>
  <c r="AH583" i="1"/>
  <c r="AG583" i="1"/>
  <c r="AF583" i="1"/>
  <c r="AE583" i="1"/>
  <c r="AD583" i="1"/>
  <c r="AC583" i="1"/>
  <c r="AB583" i="1"/>
  <c r="AA583" i="1"/>
  <c r="Z583" i="1"/>
  <c r="Y583" i="1"/>
  <c r="X583" i="1"/>
  <c r="W583" i="1"/>
  <c r="V583" i="1"/>
  <c r="U583" i="1"/>
  <c r="T583" i="1"/>
  <c r="AN582" i="1"/>
  <c r="AM582" i="1"/>
  <c r="AL582" i="1"/>
  <c r="AK582" i="1"/>
  <c r="AJ582" i="1"/>
  <c r="AI582" i="1"/>
  <c r="AH582" i="1"/>
  <c r="AG582" i="1"/>
  <c r="AF582" i="1"/>
  <c r="AE582" i="1"/>
  <c r="AD582" i="1"/>
  <c r="AC582" i="1"/>
  <c r="AB582" i="1"/>
  <c r="AA582" i="1"/>
  <c r="Z582" i="1"/>
  <c r="Y582" i="1"/>
  <c r="X582" i="1"/>
  <c r="W582" i="1"/>
  <c r="V582" i="1"/>
  <c r="U582" i="1"/>
  <c r="T582" i="1"/>
  <c r="AN581" i="1"/>
  <c r="AM581" i="1"/>
  <c r="AL581" i="1"/>
  <c r="AK581" i="1"/>
  <c r="AJ581" i="1"/>
  <c r="AI581" i="1"/>
  <c r="AH581" i="1"/>
  <c r="AG581" i="1"/>
  <c r="AF581" i="1"/>
  <c r="AE581" i="1"/>
  <c r="AD581" i="1"/>
  <c r="AC581" i="1"/>
  <c r="AB581" i="1"/>
  <c r="AA581" i="1"/>
  <c r="Z581" i="1"/>
  <c r="Y581" i="1"/>
  <c r="X581" i="1"/>
  <c r="W581" i="1"/>
  <c r="V581" i="1"/>
  <c r="U581" i="1"/>
  <c r="T581" i="1"/>
  <c r="AN580" i="1"/>
  <c r="AM580" i="1"/>
  <c r="AL580" i="1"/>
  <c r="AK580" i="1"/>
  <c r="AJ580" i="1"/>
  <c r="AI580" i="1"/>
  <c r="AH580" i="1"/>
  <c r="AG580" i="1"/>
  <c r="AF580" i="1"/>
  <c r="AE580" i="1"/>
  <c r="AD580" i="1"/>
  <c r="AC580" i="1"/>
  <c r="AB580" i="1"/>
  <c r="AA580" i="1"/>
  <c r="Z580" i="1"/>
  <c r="Y580" i="1"/>
  <c r="X580" i="1"/>
  <c r="W580" i="1"/>
  <c r="V580" i="1"/>
  <c r="U580" i="1"/>
  <c r="T580" i="1"/>
  <c r="AN579" i="1"/>
  <c r="AM579" i="1"/>
  <c r="AL579" i="1"/>
  <c r="AK579" i="1"/>
  <c r="AJ579" i="1"/>
  <c r="AI579" i="1"/>
  <c r="AH579" i="1"/>
  <c r="AG579" i="1"/>
  <c r="AF579" i="1"/>
  <c r="AE579" i="1"/>
  <c r="AD579" i="1"/>
  <c r="AC579" i="1"/>
  <c r="AB579" i="1"/>
  <c r="AA579" i="1"/>
  <c r="Z579" i="1"/>
  <c r="Y579" i="1"/>
  <c r="X579" i="1"/>
  <c r="W579" i="1"/>
  <c r="V579" i="1"/>
  <c r="U579" i="1"/>
  <c r="T579" i="1"/>
  <c r="AN578" i="1"/>
  <c r="AM578" i="1"/>
  <c r="AL578" i="1"/>
  <c r="AK578" i="1"/>
  <c r="AJ578" i="1"/>
  <c r="AI578" i="1"/>
  <c r="AH578" i="1"/>
  <c r="AG578" i="1"/>
  <c r="AF578" i="1"/>
  <c r="AE578" i="1"/>
  <c r="AD578" i="1"/>
  <c r="AC578" i="1"/>
  <c r="AB578" i="1"/>
  <c r="AA578" i="1"/>
  <c r="Z578" i="1"/>
  <c r="Y578" i="1"/>
  <c r="X578" i="1"/>
  <c r="W578" i="1"/>
  <c r="V578" i="1"/>
  <c r="U578" i="1"/>
  <c r="T578" i="1"/>
  <c r="S570" i="1"/>
  <c r="Q35" i="5"/>
  <c r="H536" i="1"/>
  <c r="Q33" i="5"/>
  <c r="I440" i="1"/>
  <c r="Q32" i="5" s="1"/>
  <c r="H440" i="1"/>
  <c r="I433" i="1"/>
  <c r="Q30" i="5" s="1"/>
  <c r="H433" i="1"/>
  <c r="I422" i="1"/>
  <c r="Q29" i="5" s="1"/>
  <c r="H422" i="1"/>
  <c r="I374" i="1"/>
  <c r="H374" i="1"/>
  <c r="Q21" i="5"/>
  <c r="H210" i="1"/>
  <c r="I197" i="1"/>
  <c r="Q19" i="5" s="1"/>
  <c r="H197" i="1"/>
  <c r="I185" i="1"/>
  <c r="Q17" i="5" s="1"/>
  <c r="H185" i="1"/>
  <c r="Q16" i="5"/>
  <c r="H151" i="1"/>
  <c r="I113" i="1"/>
  <c r="H113" i="1"/>
  <c r="AO13" i="3"/>
  <c r="I54" i="1"/>
  <c r="H54" i="1"/>
  <c r="I13" i="1"/>
  <c r="H13" i="1"/>
  <c r="AO46" i="3" l="1"/>
  <c r="Q12" i="5"/>
  <c r="X81" i="3"/>
  <c r="Q22" i="5"/>
  <c r="AH81" i="3"/>
  <c r="Q25" i="5"/>
  <c r="AR81" i="3"/>
  <c r="Q27" i="5"/>
  <c r="K47" i="3"/>
  <c r="Q7" i="5"/>
  <c r="K42" i="3"/>
  <c r="F7" i="5"/>
  <c r="BB10" i="3"/>
  <c r="F15" i="5"/>
  <c r="AC76" i="3"/>
  <c r="F23" i="5"/>
  <c r="K10" i="3"/>
  <c r="F6" i="5"/>
  <c r="AH76" i="3"/>
  <c r="F25" i="5"/>
  <c r="K15" i="3"/>
  <c r="Q6" i="5"/>
  <c r="Z14" i="3"/>
  <c r="Q9" i="5"/>
  <c r="Z9" i="3"/>
  <c r="F9" i="5"/>
  <c r="S76" i="3"/>
  <c r="S86" i="3" s="1"/>
  <c r="F21" i="5"/>
  <c r="AM76" i="3"/>
  <c r="F26" i="5"/>
  <c r="Q15" i="5"/>
  <c r="AC81" i="3"/>
  <c r="Q23" i="5"/>
  <c r="AM81" i="3"/>
  <c r="Q26" i="5"/>
  <c r="BD98" i="3"/>
  <c r="Q34" i="5"/>
  <c r="AO43" i="3"/>
  <c r="F12" i="5"/>
  <c r="X76" i="3"/>
  <c r="F22" i="5"/>
  <c r="AR76" i="3"/>
  <c r="F27" i="5"/>
  <c r="E25" i="4"/>
  <c r="AO16" i="3"/>
  <c r="E61" i="4"/>
  <c r="BU76" i="3"/>
  <c r="G9" i="1"/>
  <c r="K52" i="3" l="1"/>
  <c r="AM86" i="3"/>
  <c r="K20" i="3"/>
  <c r="BJ15" i="3"/>
  <c r="X86" i="3"/>
  <c r="AR86" i="3"/>
  <c r="AH86" i="3"/>
  <c r="AC86" i="3"/>
  <c r="AO49" i="3"/>
</calcChain>
</file>

<file path=xl/sharedStrings.xml><?xml version="1.0" encoding="utf-8"?>
<sst xmlns="http://schemas.openxmlformats.org/spreadsheetml/2006/main" count="3666" uniqueCount="927">
  <si>
    <t>BESPOKE or AGREED ESP and Community Benefit Targets</t>
  </si>
  <si>
    <r>
      <rPr>
        <b/>
        <sz val="14"/>
        <color rgb="FFFF0000"/>
        <rFont val="Calibri"/>
        <family val="2"/>
        <scheme val="minor"/>
      </rPr>
      <t xml:space="preserve">NOTE - </t>
    </r>
    <r>
      <rPr>
        <b/>
        <sz val="12"/>
        <color theme="1" tint="0.249977111117893"/>
        <rFont val="Calibri"/>
        <family val="2"/>
        <scheme val="minor"/>
      </rPr>
      <t>This page should only be completed when bespoke ESP Targets are agreed with the Client and Scape ESP Framework Manager or when agreeing further targets for monitored ESP or Community Benefit items with clients.</t>
    </r>
  </si>
  <si>
    <t>A</t>
  </si>
  <si>
    <t>B</t>
  </si>
  <si>
    <t>C</t>
  </si>
  <si>
    <t>D</t>
  </si>
  <si>
    <t>E</t>
  </si>
  <si>
    <t>Employment and Skills Areas</t>
  </si>
  <si>
    <t>Measured by</t>
  </si>
  <si>
    <t>£1.5m</t>
  </si>
  <si>
    <t>£3.5m</t>
  </si>
  <si>
    <t>£7.5m</t>
  </si>
  <si>
    <t>£15m</t>
  </si>
  <si>
    <t>£25m</t>
  </si>
  <si>
    <t>£40+</t>
  </si>
  <si>
    <t>Work Experience</t>
  </si>
  <si>
    <t>Work experience under 16 years</t>
  </si>
  <si>
    <t>No of Individuals</t>
  </si>
  <si>
    <t>Work experience over 16 years</t>
  </si>
  <si>
    <t>Engagement with schools/colleges</t>
  </si>
  <si>
    <t>School college visits</t>
  </si>
  <si>
    <t>No of pupils</t>
  </si>
  <si>
    <t>To be Monitored</t>
  </si>
  <si>
    <t>Adult Employment Opportunities (19+)</t>
  </si>
  <si>
    <t>Number of opportunities created</t>
  </si>
  <si>
    <t>Number of opportunities advertised locally</t>
  </si>
  <si>
    <t>No of advertised positions</t>
  </si>
  <si>
    <t>Trainees, Apprentices, Internships or Graduates (including Apprentice Training Agency placements)</t>
  </si>
  <si>
    <t>Number of starts or completions</t>
  </si>
  <si>
    <t>Weeks on site</t>
  </si>
  <si>
    <t>Weeks on site per new apprentice</t>
  </si>
  <si>
    <t>Sustained Positions</t>
  </si>
  <si>
    <t>Weeks on site for existing apprentices</t>
  </si>
  <si>
    <t>Training courses (internal and external)</t>
  </si>
  <si>
    <t>Health &amp; Safety (SSSTS, SMSTS etc)</t>
  </si>
  <si>
    <t>No of people days on training courses</t>
  </si>
  <si>
    <t>Professional Development (including Pre-employment courses)</t>
  </si>
  <si>
    <t>Sustainability/innovation</t>
  </si>
  <si>
    <t xml:space="preserve">Professional and Academic Qualifications </t>
  </si>
  <si>
    <t xml:space="preserve">CIAT; CIBSE; CIOB; ICE  etc – Starts or Completions </t>
  </si>
  <si>
    <t xml:space="preserve">Degree/HNC or similar – Starts or Completions </t>
  </si>
  <si>
    <t xml:space="preserve">NVQ (any level) – Starts or Completions </t>
  </si>
  <si>
    <t>Training Groups and Plans</t>
  </si>
  <si>
    <t>Employment and Skills Groups Meetings</t>
  </si>
  <si>
    <t>No of Meetings</t>
  </si>
  <si>
    <t>Training Plans Reviewed (Staff or Supply Chain)</t>
  </si>
  <si>
    <t>No Individuals or Companies</t>
  </si>
  <si>
    <t>Community Engagement</t>
  </si>
  <si>
    <t>Newsletters</t>
  </si>
  <si>
    <t>No of Newsletters</t>
  </si>
  <si>
    <t>Volunteer Events</t>
  </si>
  <si>
    <t>No of volunteer days</t>
  </si>
  <si>
    <t>Charitable Donations</t>
  </si>
  <si>
    <t>Amount (£) where this is equipment an equivalent cost should be input</t>
  </si>
  <si>
    <t>Community Based Events (i.e. Time-capsule or Ground Breaking Ceremony)</t>
  </si>
  <si>
    <t>No of Events</t>
  </si>
  <si>
    <t>,</t>
  </si>
  <si>
    <t>Scape Civil Engineering and Infrastructure Framework</t>
  </si>
  <si>
    <t>Employment and Skills Plan</t>
  </si>
  <si>
    <t>Project Tracker</t>
  </si>
  <si>
    <t>Project Name</t>
  </si>
  <si>
    <t>Wokingham Major Highways</t>
  </si>
  <si>
    <t>Project Start Date</t>
  </si>
  <si>
    <t xml:space="preserve">Evidence of all activities is required for the final evidence file. </t>
  </si>
  <si>
    <t>Project ESP Co-ordinator</t>
  </si>
  <si>
    <t>Jas Sandhu</t>
  </si>
  <si>
    <t>Project End Date</t>
  </si>
  <si>
    <t>Photographs from all events should be shared at the earliest opportunity for PR purposes with the Balfour Beatty evdience team, Comms and the client/Scape if applicable.</t>
  </si>
  <si>
    <t>Delivery Unit</t>
  </si>
  <si>
    <t>SBU</t>
  </si>
  <si>
    <t>Project Category</t>
  </si>
  <si>
    <t>F: £40m+</t>
  </si>
  <si>
    <t>Regional Support</t>
  </si>
  <si>
    <t>Emma Eves</t>
  </si>
  <si>
    <t>Date issued</t>
  </si>
  <si>
    <t>All achievements should be tracked and recorded even those that do not achieve the overall criteria as it will all count towards any Social Value analysis on completion.</t>
  </si>
  <si>
    <t>Project to be reviewed on a monthly basis and reported to your Regional ESP Champion</t>
  </si>
  <si>
    <t>Insert rows for individual targets as required (See Example)</t>
  </si>
  <si>
    <t>Scape Project Target</t>
  </si>
  <si>
    <t>Target Delivery Breakdown</t>
  </si>
  <si>
    <t>Achieved to Date</t>
  </si>
  <si>
    <t>Duration</t>
  </si>
  <si>
    <t>Summary of Activities to Date</t>
  </si>
  <si>
    <t>Plan to Achieve ESP Target</t>
  </si>
  <si>
    <t>Close Out Date</t>
  </si>
  <si>
    <t>Person Responsible for Delivery</t>
  </si>
  <si>
    <t>Project Name Target Was Completed On</t>
  </si>
  <si>
    <t xml:space="preserve">Evidence Provided </t>
  </si>
  <si>
    <t>U16 work experience must be at least 1 week in duration and does not have to completed all at once. Work placements can be hosted on-site (office based), with suppliers, designers, clients or in BB local offices if available.</t>
  </si>
  <si>
    <t>Days</t>
  </si>
  <si>
    <t>ECI</t>
  </si>
  <si>
    <t xml:space="preserve">Kieran O’Brien from Foundry College completed 5 days WE on 11th Feb - 15th Feb 2019. </t>
  </si>
  <si>
    <t>Diary and Pic Saved</t>
  </si>
  <si>
    <t>ACRR</t>
  </si>
  <si>
    <t xml:space="preserve">Alfie Butler-Mcleod from Foundry College completed 5 days WE on ACRR 11th Feb - 15th Feb 2019. </t>
  </si>
  <si>
    <t>SR &amp; WG PH1</t>
  </si>
  <si>
    <t xml:space="preserve">Adnan Abdulhusein mentored 6 students through Scape's Learning in Lockdown Virtual Work Experience Week 18th - 22nd May 2020. (30 days 6 weeks) </t>
  </si>
  <si>
    <t>Email from EE Saved</t>
  </si>
  <si>
    <t>WG PH2</t>
  </si>
  <si>
    <t xml:space="preserve">Vijaya Singh from The Holt School joined the team from 17th - 21st June 2019. </t>
  </si>
  <si>
    <t>10.07.19</t>
  </si>
  <si>
    <t>Matt Parkes</t>
  </si>
  <si>
    <t>Diary saved</t>
  </si>
  <si>
    <t>WOOFR</t>
  </si>
  <si>
    <t>Wiktoria Popielska from Bulmershe School joined the team from 4th - 8th March 2019</t>
  </si>
  <si>
    <t>Feedback form and pics saved</t>
  </si>
  <si>
    <t>EG</t>
  </si>
  <si>
    <t xml:space="preserve">Mauve Webley from The Holt School joined the team from 17th - 21st June 2019. </t>
  </si>
  <si>
    <t>24.06.19</t>
  </si>
  <si>
    <t>Chris Hall</t>
  </si>
  <si>
    <t>Feedback form and pic saved</t>
  </si>
  <si>
    <t>Over 16 work experience must be for a minimum duration of 2weeks, but does not have to be completed all at once. Placements can be for Colleges, Universities or Adults seeking work. Work experience for adults not in employment, ex-offenders, armed forces leavers or volunteers can also contribute to wider performance indicators. Again any company working on the project can assist with hosting placements.</t>
  </si>
  <si>
    <t>Choose employment history</t>
  </si>
  <si>
    <t xml:space="preserve">Alexandria Bramley from The Piggott School joined us for 4 days from Monday 30th July to Thursday 2nd August 2018. </t>
  </si>
  <si>
    <t>Dawn Hoskins from Bracknell and Wokingham College has a student named Samuel Curry who will be joining the team WE 1st-5th April 2019. CHRIS DECLINED</t>
  </si>
  <si>
    <t>Photo, Diary saved</t>
  </si>
  <si>
    <t xml:space="preserve">Olivia Bray from Willink School sent by subby joined the team on 22nd July - 26th July 2019. </t>
  </si>
  <si>
    <t>Dawn Hoskins from Bracknell and Wokingham College has a student named Muhumd Sahto who will be joining the team WE 1st-5th April 2019. CHRIS DECLINED</t>
  </si>
  <si>
    <t>06.08.19</t>
  </si>
  <si>
    <t>Jasvir Sandhu</t>
  </si>
  <si>
    <t xml:space="preserve">Nathan Gourley from Edgebarrow School joined the team on 18th Feb - 22nd Feb 2019. </t>
  </si>
  <si>
    <t xml:space="preserve">WBC have sent Emma Gray, Sixth Form student who wants WE during ACRR Archaeological works. Awaiting contact details for Emma. </t>
  </si>
  <si>
    <t>BB</t>
  </si>
  <si>
    <t>Sian have completed 1.2 - they will send me evidence</t>
  </si>
  <si>
    <t>LEWD</t>
  </si>
  <si>
    <t xml:space="preserve">Henry Woods from Edgbarrow School joined the team on 8th April - 12th April 2019. </t>
  </si>
  <si>
    <t>15.04.19</t>
  </si>
  <si>
    <t xml:space="preserve">Joley Mercer Gray from The Piggott School joined us for 4 days from Tuesday 29th May 2018 to Friday 1st June 2018. </t>
  </si>
  <si>
    <t>WRR PH2</t>
  </si>
  <si>
    <t xml:space="preserve">  </t>
  </si>
  <si>
    <t>AF</t>
  </si>
  <si>
    <t>Elliot Workman from The Bulmershe School due to join the team for 5 days from w/c 27th April 2020 ON HOLD DUE TO COVID-19</t>
  </si>
  <si>
    <t>Hours</t>
  </si>
  <si>
    <t>Educational visits can be site visits, visits to schools, colleges or universities, online engagement and or engagement with organisations such as Scouts and Guides. Each engagement should be captured separately  and the time spent at the event (including planning and travel captured).</t>
  </si>
  <si>
    <t xml:space="preserve">Tom Rice attended the Job Safari Adventure held at Addington School on Thursday 22nd February 2018. </t>
  </si>
  <si>
    <t>Sian - Georgia - contacted schools, construtction schools, care homes TBC</t>
  </si>
  <si>
    <t xml:space="preserve">ECI </t>
  </si>
  <si>
    <t>Feedback form saved</t>
  </si>
  <si>
    <t xml:space="preserve">Eddie Tapper attended Aspirations Day at Chestnuts Primary School in Milton Keynes where he represented Balfour Beatty on Monday 18th June 2018. </t>
  </si>
  <si>
    <t xml:space="preserve">Feedback form recevied. </t>
  </si>
  <si>
    <t xml:space="preserve">Tuesday 26th June 2018 210 students from St Sebastian  s CE Primary school, Wokingham joined the Construction LIVE Learn Live event.  </t>
  </si>
  <si>
    <t xml:space="preserve">Learn Live Email saved. </t>
  </si>
  <si>
    <t xml:space="preserve">James Harrison and Emma Gilchrist attended a Careers Fair on 4th July 2018. </t>
  </si>
  <si>
    <t xml:space="preserve">Jaime MacCombe - Subcontractor Tony Gee - Year 10 Careers Morning:   ‘A Day in the Life of…’ engaged with 45 children on 16th July 2018 at St John the Baptist School. </t>
  </si>
  <si>
    <t xml:space="preserve">Letter and email saved. </t>
  </si>
  <si>
    <t>Sam Hodges - WC 22nd Oct 2018 - Went to the science museum for an event. We interacted with approximately 800 children and their adults.</t>
  </si>
  <si>
    <t xml:space="preserve">Dan Powell and Conor Osbourne attended The Holt School's Career's Fair on 19th October 2018 from 9.00am until 4.30pm.  </t>
  </si>
  <si>
    <t>Feedback from saved</t>
  </si>
  <si>
    <t xml:space="preserve">Aaron and Jack presented a careers talk at Edgbarrows School on Tuesday 13th November 2018. </t>
  </si>
  <si>
    <t xml:space="preserve">Aaron and Jack to present at an all day Year 9 Careers Event at Edgbarrows School on Friday 15th November 2019. </t>
  </si>
  <si>
    <t>18.11.19</t>
  </si>
  <si>
    <t>Oakbank School - Careers Fair on 9th Jan 2018. Aaron and Ethan attended. Year 9, Year 10 and Year 11 students</t>
  </si>
  <si>
    <t xml:space="preserve">3rd March 2020 - Construction Live 5 - St Sebastian\'s CE Primary school, Embrook School,  watched the Live Broadcast on Careers in Construction. </t>
  </si>
  <si>
    <t>09.06.20</t>
  </si>
  <si>
    <t>Spreadsheet aved as evidence</t>
  </si>
  <si>
    <t>Jack and Hilton attended the Reading College Career's Fair on Wednesday 22nd November 2019</t>
  </si>
  <si>
    <t xml:space="preserve">The Holt School - Gosia presented a session on careers in BB on International Womens Day on 8th March 2019. </t>
  </si>
  <si>
    <t xml:space="preserve">Edgbarrows School - Careers Convention 5th March 2020 - Aaron and Ethan attended. </t>
  </si>
  <si>
    <t>09.03.20</t>
  </si>
  <si>
    <t xml:space="preserve">Ethan and Aaron helped out at the National Apprenticeship Show for Balfour Beatty 5th March 2019 for the day. </t>
  </si>
  <si>
    <t>Pic and Email saved</t>
  </si>
  <si>
    <t xml:space="preserve">Lewis Quinn-Bower attended The Piggott School's Activities Day on Thursday 17th October 2019. </t>
  </si>
  <si>
    <t xml:space="preserve">Aaron Wray and Ethan Stevens took part in Apprentice Live Broadcast for National Apprenticeship Week on 7th March 2019. </t>
  </si>
  <si>
    <t>25.06.19</t>
  </si>
  <si>
    <t xml:space="preserve">Sam Hodges attended Piggott School's interview workshop on 18th July 2018. </t>
  </si>
  <si>
    <t>Weeks</t>
  </si>
  <si>
    <t>Unless otherwise agreed an adult opportunity is counted as an individual in employment for minimum of 13weeks, although shorter durations should be captured but not reported in column G. Jobs can be permanent, temporary, full time, part time and or agency contracts that meet the minimum criteria. Opportunities for ex-offenders, armed forces leavers and volunteers can contribute to wider performance indicators. NOTE/ 1 week is equal to 5 days.</t>
  </si>
  <si>
    <t xml:space="preserve">Susanne Penfold is employed as a Document Controller as a direct result of this project. She joined BB on 27th March 2017 and has completed 13+ weeks employment on the project. </t>
  </si>
  <si>
    <t xml:space="preserve">HR Letter and Timesheet saved. </t>
  </si>
  <si>
    <t xml:space="preserve">Matt Parkes joined BB on 12th Nov 2018 as a project manager for ACRR as a direct result of this project and has completed 13+ weeks employment on the project. </t>
  </si>
  <si>
    <t xml:space="preserve">Guy Yapobi-Attie is employed as a Section Engineer as a direct result of this project. He joined BB on 15th April 2019 and has completed 13+ weeks employment on the project. </t>
  </si>
  <si>
    <r>
      <t xml:space="preserve">Tom Baron joined Balfour Beatty on 06-05-20 as an Agent as a direct result of this project and has completed 13+ weeks employment on the project. </t>
    </r>
    <r>
      <rPr>
        <b/>
        <sz val="10"/>
        <color rgb="FFFF0000"/>
        <rFont val="Calibri"/>
        <family val="2"/>
      </rPr>
      <t xml:space="preserve">NEED TIMESHEET AT 13 WEEKS SO August 2020. </t>
    </r>
  </si>
  <si>
    <r>
      <t xml:space="preserve">HR Letter Saved. </t>
    </r>
    <r>
      <rPr>
        <b/>
        <sz val="10"/>
        <color rgb="FFFF0000"/>
        <rFont val="Calibri"/>
        <family val="2"/>
      </rPr>
      <t>NEED TIMESHEET IN AUGUST 2020</t>
    </r>
  </si>
  <si>
    <t xml:space="preserve">Greig Storer is employed as a Planner as a direct result of this project. He joined BB on 09 April 2018 and completed 13+ weeks employment on this project. </t>
  </si>
  <si>
    <t xml:space="preserve">HR Letter saved. </t>
  </si>
  <si>
    <r>
      <t xml:space="preserve">Sabu Kalathil is employed as a Senior </t>
    </r>
    <r>
      <rPr>
        <sz val="10"/>
        <color rgb="FF434448"/>
        <rFont val="Calibri"/>
        <family val="2"/>
      </rPr>
      <t>Planner</t>
    </r>
    <r>
      <rPr>
        <b/>
        <sz val="10"/>
        <color rgb="FF434448"/>
        <rFont val="Calibri"/>
        <family val="2"/>
      </rPr>
      <t xml:space="preserve"> as a direct result of this project. He joined BB on 04.09.2019 and has completed 13+ weeks employment on the project.  </t>
    </r>
  </si>
  <si>
    <t xml:space="preserve">HR Letter and Timesheet Saved. </t>
  </si>
  <si>
    <t xml:space="preserve">Dean King is employed as a Senior Quantity Surveyor as a direct result of this project. He joined BB on 1st July 2019 and has completed 13+ weeks employment on the project. </t>
  </si>
  <si>
    <t>HR Letter and Timesheet Saved.</t>
  </si>
  <si>
    <t xml:space="preserve">Tenniel Souter is employed as Quality Manager as a direct result of this project. He joined BB on Tuesday 2nd January 2018 and has completed 13+ weeks employment on the project. </t>
  </si>
  <si>
    <t xml:space="preserve">Rachel McCanna joined Balfour Beatty on 11th March 2019 as an Administrator as a direct result of this project and has completed 13+ weeks employment on the project. </t>
  </si>
  <si>
    <t xml:space="preserve">Beatriz Lopez joined Balfour Beatty on 4th June 2019 as a Project Manager as a direct result of this project and has completed 13+ weeks employment on the project. </t>
  </si>
  <si>
    <t xml:space="preserve">HR Letter and timesheet Saved. </t>
  </si>
  <si>
    <t>Lynch Plant employed 2 new starts (Phil Jones &amp; James Reano) from homeless Charity Crisis to work on the Wokingham project as Dumper Machine Drivers. They started employment on 20th Jan 2020 and have completed 13+ weeks employment on the project as a direct result of this scheme. AWAITING EVIDENCE ON LETTER HEADED PAPER. NEED TIMESHEETS W/C 27TH APR 2020.</t>
  </si>
  <si>
    <t xml:space="preserve">NEED HR LETTER FROM LYNCH AND TIMESHEETS AT 13+ WEEKS. </t>
  </si>
  <si>
    <t xml:space="preserve">Dave McClure joined Balfour Beatty on 06-01-20 as a Foreman as a direct result of this project and has completed 13+ weeks employment on the project. </t>
  </si>
  <si>
    <t xml:space="preserve">HR letter saved. </t>
  </si>
  <si>
    <t xml:space="preserve">Lee Parnell joined Balfour Beatty on 06-01-20 as an Assistant Site Manager as a direct result of this project and has completed 13+ weeks employment on the project. </t>
  </si>
  <si>
    <t>Paul Griffin joined Balfour Beatty on 10th July 2019 as Site Agent as a direct result of this project and has completed 13+ weeks employment on the project.</t>
  </si>
  <si>
    <t xml:space="preserve">Gillian Roberts is employed as a Senior Quantity Surveryor as a direct result of this project. She joined BB on 10th July 2017 and has completed 13+ weeks employment on the project. </t>
  </si>
  <si>
    <t xml:space="preserve">Letter and timesheet saved. </t>
  </si>
  <si>
    <r>
      <t xml:space="preserve">Avi Vernekar is employed as a Site Engineer as a direct result of this project. He joined BB on DD June 2020 and has completed 13+ weeks employment on the project. </t>
    </r>
    <r>
      <rPr>
        <b/>
        <sz val="10"/>
        <color rgb="FFFF0000"/>
        <rFont val="Calibri"/>
        <family val="2"/>
      </rPr>
      <t xml:space="preserve">Emailed HR. Need Timesheet after 13 weeks. </t>
    </r>
  </si>
  <si>
    <t xml:space="preserve">NEED HR LETTER FROM BB AND TIMESHEETS AT 13+ WEEKS. </t>
  </si>
  <si>
    <t xml:space="preserve">Mihai Gheorghiu is employed as a Design Manager as a direct result of this project. He joined BB on 11th June 2018 and has completed 13+ weeks employment on this project. </t>
  </si>
  <si>
    <t xml:space="preserve">letter and timesheet saved. </t>
  </si>
  <si>
    <t xml:space="preserve">Billy Chitatuang is employed as an Assisant QS as a direct result of this project. He joined BB on 17th September 2018 and has completed 13+ plus weeks employment on this project. </t>
  </si>
  <si>
    <t>HR letter and timesheet saved.</t>
  </si>
  <si>
    <t xml:space="preserve">Olga Nikolajeva is employed by Balfour Beatty as an Assistant Quantity Surveyor as a direct result of this project. She joined on 29th October 2018 and has completed 13+ weeks employment on this project. </t>
  </si>
  <si>
    <t>Jas - contacted Tony Gee (Designers for ESP evidence)</t>
  </si>
  <si>
    <t xml:space="preserve">Paul Martins is employed by Balfour Beatty as Utlities Manager as a direct result of this project. He joined on 18th February 2019 has completed 13+ weeks employment on this project. </t>
  </si>
  <si>
    <t>9th Nov 2018 - CH advised there will be 14 new starts in 2019 - FYI</t>
  </si>
  <si>
    <t xml:space="preserve">Ivan Hoh is employed as a sub-agent as a direct result of this project. He joined BB on 10th September 2018 and has completed 13+ plus weeks employment on this project. </t>
  </si>
  <si>
    <t>Andrew Keen is employed as a Quantity Surveyor as a direct result of this project. He joined BB on 5th March 2018 and has completed nn+ weeks on the project.</t>
  </si>
  <si>
    <t>11th Jan 19 - BM advised there will be admin staff taken on for each scheme from 14th Jan 2019 - FYI</t>
  </si>
  <si>
    <t xml:space="preserve">HR letter and timesheet saved. </t>
  </si>
  <si>
    <t>Andrew Poiner joined Balfour Beatty on 14-10-2019 as a Foreman as a direct result of this project and has completed 13+ weeks employment on the project.</t>
  </si>
  <si>
    <t>Sian - will find out if they have any local W people employed</t>
  </si>
  <si>
    <t>HR Letter Saved</t>
  </si>
  <si>
    <t xml:space="preserve">Jeya Thanapalasingam joined Balfour Beatty on 04-11-2019 as an Engineer as a direct result of this project and has completed 13+ weeks employment on the project. </t>
  </si>
  <si>
    <t xml:space="preserve">HR Letter Saved. </t>
  </si>
  <si>
    <t>Gillian Wright is employed by Balfour Beatty as a Quantity Surveyor as a direct result of this project. She joined on 5th November 2018 and completed 11 weeks employment on this project.</t>
  </si>
  <si>
    <t>Konstantinos Kalomalos is employed by Balfour Beatty as a Site Engineer as a direct result of this project. He joined on 29th April 2019 and completed 13+ weeks employment on this project.</t>
  </si>
  <si>
    <t xml:space="preserve">Dylan Hawthorne joined Balfour Beatty on 28-10-19 as a Supervisor as a direct result of this project and has completed 13+ weeks employment on the project. </t>
  </si>
  <si>
    <t xml:space="preserve">Sherkhan Gul joined Balfour Beatty on 14-10-19 as an Engineer as a direct result of this project and has completed 13+ weeks employment on the project. </t>
  </si>
  <si>
    <t>Jonothan Relph joined Balfour Beatty on 11th March 2019 as an Works Manager as a direct result of this project and has completed 13+ weeks employment on the project.</t>
  </si>
  <si>
    <t xml:space="preserve">Gosia Barclay is employed as a Design Manager as a direct Result of this project. She joined BB on 5th June 2017 and has completed 13+ weeks employment on the project. </t>
  </si>
  <si>
    <t>Probation letter and timesheer saved.</t>
  </si>
  <si>
    <t xml:space="preserve">Melissa Hadland is employed by Balfour Beatty as a Administrator as a direct result of this project. She joined on 29th April 2019 and completed 13+ weeks employment on this project. </t>
  </si>
  <si>
    <t>Dhiren Katwa is employed by Balfour Beatty as a Stakeholder Manager as a direct result of this project. He joined BB on 25th Feb 2019 and has completed 13+ weeks employment on the project.</t>
  </si>
  <si>
    <t xml:space="preserve">Kashif Khan joined Balfour Beatty from 10th June 2019 to 23rd Sept 2019 as a Quantity Surveyor as a direct result of this project. </t>
  </si>
  <si>
    <t>HR letter and email saved</t>
  </si>
  <si>
    <t xml:space="preserve">Tom Hill joined Balfour Beatty on 28-10-19 as a General Works Foreman as a direct result of this project and has completed 13+ weeks employment on the project. </t>
  </si>
  <si>
    <t xml:space="preserve">Hameed Sacranie joined Balfour Beatty on 10-02-20 as a General Works Foreman as a direct result of this project and has completed 13+ weeks employment on the project. </t>
  </si>
  <si>
    <t xml:space="preserve">Joyce Allsopp joined Balfour Beatty on 13th May 2019 as an Admin Assistant as a direct result of this project and has completed 13+ weeks employment on the project.  </t>
  </si>
  <si>
    <t>NA</t>
  </si>
  <si>
    <t>All jobs created must be advertised locally in places agreed with the client, such as Job CentrePlus or a local training organisation. This should be applied to all sub-contractors working on a project.</t>
  </si>
  <si>
    <t xml:space="preserve">A document Controller position was advertised through Balfour Beatty. </t>
  </si>
  <si>
    <t>Sian - Georgia - advertised for roles TBC</t>
  </si>
  <si>
    <t>email from HR saved</t>
  </si>
  <si>
    <t>A design manager postion was advertised through Balfour Beatty.</t>
  </si>
  <si>
    <t>Sian - Georgia - advertised for an apprentice role TBC</t>
  </si>
  <si>
    <t xml:space="preserve">Undergraduate Industrial Placement 2018 advert for 3 positions were advertised through Balfour Beatty. </t>
  </si>
  <si>
    <t>Sian - have advertised through JC &amp; W-Probation Office - they will send me adverts</t>
  </si>
  <si>
    <t>Evidence from HR Saved</t>
  </si>
  <si>
    <t xml:space="preserve">A Trainee Quantity Surveyor position was advertised through Balfour Beatty. </t>
  </si>
  <si>
    <t>An Apprentice Engineer position was advertised through Balfour Beatty.</t>
  </si>
  <si>
    <t xml:space="preserve">A Quantity Surveyor role was advertised through Balfour Beatry and WBC on 5th Feb 2019. </t>
  </si>
  <si>
    <t xml:space="preserve">FYI - we need to advertise via WBC, Elevate, Job Centre etc. </t>
  </si>
  <si>
    <t xml:space="preserve">A Quality Manager position was advertised through Balfour Beatty. </t>
  </si>
  <si>
    <t xml:space="preserve">A Senior Quantity Surveryor position was advertised through Balfour Beatty. </t>
  </si>
  <si>
    <t xml:space="preserve">A Senior Planner position was advertised through Balfour Beatty. </t>
  </si>
  <si>
    <t>Email from HR saved</t>
  </si>
  <si>
    <t xml:space="preserve">A Design Manager position was advertised through Balfour Beatty. </t>
  </si>
  <si>
    <t xml:space="preserve">Email from HR saved. </t>
  </si>
  <si>
    <t xml:space="preserve">A Graduate Engineer position was advertised through Balfour Beatty. </t>
  </si>
  <si>
    <t xml:space="preserve">Site Agent position was advertised through Balfour Beatty. </t>
  </si>
  <si>
    <t xml:space="preserve">A Quantity Surveryor position was advertised through Balfour Beatty. </t>
  </si>
  <si>
    <t xml:space="preserve">A Quantity Surveryor position was advertised through Balfour Beatty for Gillian Wright. </t>
  </si>
  <si>
    <t xml:space="preserve">A Assistant Quantity Surveryor position was advertised through Balfour Beatty for Olga Nikolajeva. </t>
  </si>
  <si>
    <t xml:space="preserve">5 Graduate Civil Engineer job adverts were advertised through Balfour Beatty. </t>
  </si>
  <si>
    <t xml:space="preserve">Quantity Surveyor Advert for Billy Chitatuang was advertised through Balfour Beatty. </t>
  </si>
  <si>
    <t>6 Senior Engineer, PM, Foreman, Site Agent, Site Engineer and Works Manager adverts were advertised through Balfour Beatty and WBC in Feb 2019</t>
  </si>
  <si>
    <t>Email evidence saved</t>
  </si>
  <si>
    <t>Site have adverstised for an Admin role - this is through BB and WBC on 7th Feb 2019</t>
  </si>
  <si>
    <t>email evidnce saved</t>
  </si>
  <si>
    <t xml:space="preserve">Emailed James Roger to backdate all adverts to Sept 2019 and send them to me. </t>
  </si>
  <si>
    <t>In order to achieve a start and or completion the minimum number of weeks of employment shown in section 4.2 must be completed.
If an individual starts and completes their training on a project they can be counted twice, IF they have completed the twice the minimum number of weeks on the project.</t>
  </si>
  <si>
    <t>Choose Apprenticeship Level</t>
  </si>
  <si>
    <t xml:space="preserve">Emma Gilchrist - Graduate Design Co-ordinator been with us since 8th May 2018. </t>
  </si>
  <si>
    <t>Sian - Georgia - Graduate - will send me letter</t>
  </si>
  <si>
    <t>Offer Letter saved</t>
  </si>
  <si>
    <t>Aaron Wray Apprentice Civil Engineer started with the team on 6th August 2018 until 6th August 2024.</t>
  </si>
  <si>
    <t>Sian - Have a trainee engineer who is office based started w/c 29th June 2020 - need letter</t>
  </si>
  <si>
    <t xml:space="preserve">Jack Granger Graduate Civil Engineer started with the team on 3rd September 2018. </t>
  </si>
  <si>
    <t>Conor Osborne Graduate Civil Engineer started with the team on 3rd September 2018.</t>
  </si>
  <si>
    <t>Ethan Stevens Apprentice Civil Engineer started with the team on 6th August 2018 until 6th August 2024.</t>
  </si>
  <si>
    <t xml:space="preserve">Frazer Humroy joined BB on his Civil Engineering placement from 11th June 2018 until 14th September 2018. </t>
  </si>
  <si>
    <t xml:space="preserve">Hilton Ellis joined BB on a Civil Engineering Industrial Placement from 3rd September 2018 until 3rd September 2019. </t>
  </si>
  <si>
    <t xml:space="preserve">Alicia Davies has been employed for 6 weeks as a summer placement student by Peter Brett Associates working on the WRR design from 9th July 2018 to 17th August 2018. </t>
  </si>
  <si>
    <t>Letter from PBA saved</t>
  </si>
  <si>
    <t xml:space="preserve">Samuel Brown joined BB as a Business Management Industrial Placement. He started with the team on 22nd June 2020 until 18th June 2021. </t>
  </si>
  <si>
    <t>Start letter saved</t>
  </si>
  <si>
    <t xml:space="preserve">Matthew Hubbartt joined BB on his Civil Engineering placement from 25th June 2018 until 31st August 2018. </t>
  </si>
  <si>
    <t xml:space="preserve">Jennifer Barclay has joined Balfour Beatty as a Student Civil Engineer on a summer placement. She joined on 17th June 2019 until 20th September 2019. </t>
  </si>
  <si>
    <t>15.07.19</t>
  </si>
  <si>
    <t xml:space="preserve">Lewis Quinn-Bower has joined Balfour Beatty as an Apprentice Quantity Surveyor. He joined on 02.09.2019. NEED TIMESHEET AT 40 WEEKS SO END JUNE 2020.  </t>
  </si>
  <si>
    <t xml:space="preserve">HR Letter saved. Need timesheet at 40+ weeks. </t>
  </si>
  <si>
    <t xml:space="preserve">Alpha Diallo has joined Balfour Beatty as an Apprentice Engineer. He joined on 02.09.2019 until 01.09.2024. </t>
  </si>
  <si>
    <t>Sadiq Rahman has joined Balfour Beatty as a Graduate Engineer. He joined on 09.09.2019. NEED TIMESHEET AT 40 WEEKS SO END JUNE 2020.</t>
  </si>
  <si>
    <t>Nick Horton has advised that he will be recruiting 2 apprentice QS's in June 2020.</t>
  </si>
  <si>
    <t>This is the minimum number of weeks worked by a new start apprentice, trainee or graduate. Entries should reflect the number of weeks worked by individuals captured in the rows for section 4.1.</t>
  </si>
  <si>
    <t xml:space="preserve">Emma Gilchrist - Graduate Design Co-ordinator been with us since 8th May 2018 until 5th April 2019. </t>
  </si>
  <si>
    <t>Offer Letter saved and timesheet saved</t>
  </si>
  <si>
    <t xml:space="preserve">Letter from HR showing start and end dates saved. </t>
  </si>
  <si>
    <t>HR Letter Saved and timesheet at 40 weeks</t>
  </si>
  <si>
    <t>HR Letter saved</t>
  </si>
  <si>
    <t xml:space="preserve">Lewis Quinn-Bower has joined Balfour Beatty as an Apprentice Quantity Surveyor. He joined on 02.09.2019. NEED TIMESHEET AT 40 WEEKS. </t>
  </si>
  <si>
    <t xml:space="preserve">Need timesheet at 40 weeks. </t>
  </si>
  <si>
    <t xml:space="preserve">Sadiq Rahman has joined Balfour Beatty as a Graduate Engineer. He joined on 09.09.2019. NEED TIMESHEET AT 40 WEEKS. </t>
  </si>
  <si>
    <t>Sustained Positions and Weeks on site</t>
  </si>
  <si>
    <t>No of Individuals and Weeks on site for existing apprentices</t>
  </si>
  <si>
    <t>To Be Monitored</t>
  </si>
  <si>
    <t>Any apprentice, trainee and or graduate that is employed on the project but has not started or completed their training whilst working on the project. Although no targets are set this information can be used to benefit the overall social value added to the project. Capture the number of weeks worked by any individual identified in section 4.3. Each row should reflect a row in section 4.3.</t>
  </si>
  <si>
    <t>Dan Powell</t>
  </si>
  <si>
    <t>Get into Road Construction</t>
  </si>
  <si>
    <t>Supporting The Unemployed Back Into Employment</t>
  </si>
  <si>
    <t>No. of Events</t>
  </si>
  <si>
    <t>Developing a 12 hour adult education course delivered over 6 weeks targeted at residents who are currently either under employed or unemployed, introducing them to the employment opportunities which may become available as road construction progresses in the borough. It would be a  basic course which will introduce learners entry level jobs, the skills and qualifications that are required,  the responsibilities that come with working on a construction site  and how jobs are advertised.</t>
  </si>
  <si>
    <t xml:space="preserve">Flyer created by WBC and advertised. Promotion video uploaded to all social media platforms. </t>
  </si>
  <si>
    <t>We envisage running no more than 2 courses over the year, and would only expect 8-10 learners per course.  We would be targeting the courses at residents who are unemployed with low level/no qualifications who may find work either with yourselves or other contractors at the labouring / gatekeeping type level.</t>
  </si>
  <si>
    <t xml:space="preserve">Event 1: Complete. Started 12th Feb 2020 lasting 6 weeks. </t>
  </si>
  <si>
    <t xml:space="preserve">18 hour courses, 80 hours prep. </t>
  </si>
  <si>
    <t>23.02.20</t>
  </si>
  <si>
    <t>Summary doc saved</t>
  </si>
  <si>
    <t xml:space="preserve">Lynch Plant working with Crisis Homelses charity &amp; other support providers, provided 5 positions for 5 operatives in a scheme to bring them into the Construction Industry and help them reshape their lives. They all started a 6 week intensive, advanced training programme to get them site ready on dumper &amp; 360 track excavator, including site specific training on health &amp; safety. This started in December 2019 and completed on the 18th January 2020. As a result of this course, Phil Jones &amp; James Reano secured a job at Wokingham Major Highways starting 20th Jan 2020. </t>
  </si>
  <si>
    <t xml:space="preserve">6 sessions 2 hours a session. 6 weeks, 1 day a week, 2 hours a day. </t>
  </si>
  <si>
    <t xml:space="preserve">Neets </t>
  </si>
  <si>
    <t xml:space="preserve">less structred, WE. On one-off bassis - around 70 individuals. They want to narrow down those looking for consturction. </t>
  </si>
  <si>
    <t xml:space="preserve">Sharmen will put me in touch with the ex offenders contact. They might be able to refer me to older ex-offenders. </t>
  </si>
  <si>
    <t xml:space="preserve">care leaver team - she will also put me in contact with them. </t>
  </si>
  <si>
    <t xml:space="preserve">national careers service delivered by Adviza - sharmen will send me these as they might help with the ex-armed force leaver. </t>
  </si>
  <si>
    <t xml:space="preserve">local job centre - they will send me their contact details. Wkingham doesn’t have one only reading or bracknell. There are a few contacts they will send me. </t>
  </si>
  <si>
    <t>H&amp;S courses can be anything from MSP 1 to NEBOSH or IOSH training. The scope is wide and varied, training lasting half days or shorter should be captured as a fraction of a day. For example and half day should be registered as 0.5 in column F and G. 1 day is equal to 8hours.
Training can be completed by anyone working as part of a project or individuals closely affected by works being undertaken.</t>
  </si>
  <si>
    <t xml:space="preserve">9 staff attending MSP4 training on 26th March 2019. </t>
  </si>
  <si>
    <t>26.03.19</t>
  </si>
  <si>
    <t>Sign in sheet saved</t>
  </si>
  <si>
    <t>Sam Hodges completed First Aid at Work on 14th September 2018</t>
  </si>
  <si>
    <t>Cert saved</t>
  </si>
  <si>
    <t xml:space="preserve">Bellstan: 7 operatives completed First Aid at Work on 9th Jan 2020 which lasted 3 days each. </t>
  </si>
  <si>
    <t>Sian - Georgia - Will be undertaking NEBOSHH in June 2020</t>
  </si>
  <si>
    <t>Certs Saved</t>
  </si>
  <si>
    <t xml:space="preserve">Sian - Georgia - MHA making it mandatory. Use here and as a case study for good news stories. </t>
  </si>
  <si>
    <t> RD8000 /IOSH / Fact Finding 03/21</t>
  </si>
  <si>
    <t>SMSTS 12 x 5</t>
  </si>
  <si>
    <t>Aaron Wray - Fire Marshall</t>
  </si>
  <si>
    <t xml:space="preserve"> 2 x SMSTS refresher
1 x Full SMSTS
2 x UKATA asbestos awareness
2 x streetworks supervisor (CABWI) - Guy Yapobi-Attie, Konstantinos Kalomalos and Aaron Wray</t>
  </si>
  <si>
    <t>Tony Curwood - Temporary works supervisor 25/02/21</t>
  </si>
  <si>
    <t xml:space="preserve">Ivan Hoh completed Mental Health First Aid 2 days training on 10th April 2018. </t>
  </si>
  <si>
    <t>Cert Saved</t>
  </si>
  <si>
    <t xml:space="preserve">Aaron Wray completed a setting out course for Engineers from the 2nd-7th December 2018. </t>
  </si>
  <si>
    <t xml:space="preserve">Aaron Wray completed CSCS Health and Safety for operatives training on 9th August 2018. </t>
  </si>
  <si>
    <t xml:space="preserve">Bellstan: 4 operatives completed Counterbalance Fork Lift Truck training on 6th Jan 2020 which lasted 1 day each. </t>
  </si>
  <si>
    <t xml:space="preserve">Aaron Wray completed CITB Health and Safety Awareness Training on 11th November 2018. </t>
  </si>
  <si>
    <t>MSP3 training - Andrew Daws to complete</t>
  </si>
  <si>
    <t xml:space="preserve">MSP 1 training for all to take place - Ivan Hoh to arrange </t>
  </si>
  <si>
    <t xml:space="preserve">Ethan Stevens completed a setting out course for Engineers from the 2nd-7th December 2018. </t>
  </si>
  <si>
    <t>Guy Yapobi-Attie - Completed IOSH Avoiding Danger from Underground Services Course on 30th April 2019.</t>
  </si>
  <si>
    <t>10.05.19</t>
  </si>
  <si>
    <t>Email R12 saved</t>
  </si>
  <si>
    <t>Bellstan: 12 operatives completed Safe Manoeuvring and Banksman training on 7th and 8th Jan 2020 which lasted 1 day each.</t>
  </si>
  <si>
    <t xml:space="preserve">Eddie Tapper completed a 2 day SMSTS Refresher course on 10th January 2019. </t>
  </si>
  <si>
    <t>10.01.19</t>
  </si>
  <si>
    <t xml:space="preserve">7 Balfour Beatty staff members completed Fire Marshall training on 11th Dec 2018. </t>
  </si>
  <si>
    <t xml:space="preserve">Guy Yapobi-Attie completed First Aid At Work on 16th May 2017. </t>
  </si>
  <si>
    <t>16.05.17</t>
  </si>
  <si>
    <t xml:space="preserve">7 staff attended MSP 1 training on 14th March 2019. </t>
  </si>
  <si>
    <t>sign in sheet saved</t>
  </si>
  <si>
    <t>6 staff attended MSP1 training on 11th April 2019.</t>
  </si>
  <si>
    <t xml:space="preserve">7 staff attending MSP2 training on 2nd May 2019. </t>
  </si>
  <si>
    <t xml:space="preserve">Safety Standdown took place on 18th March 2019 and 24 staff attended. </t>
  </si>
  <si>
    <t>John Relph organised plant and people interface training for 24 employees on 18th March 2019</t>
  </si>
  <si>
    <t>Gosia Barclay completed a 1 day HSES by Design and Engineering Course on 31st October 2018</t>
  </si>
  <si>
    <t>31.10.18</t>
  </si>
  <si>
    <t>Greig Storer completed SMSTS on 17th October 2018</t>
  </si>
  <si>
    <t>17.10.18</t>
  </si>
  <si>
    <t xml:space="preserve">17 Balfour Beatty staff members completed back to work briefing on 8th Jan 2019. </t>
  </si>
  <si>
    <t xml:space="preserve">Ivan Hoh - First Aid - Completed 2 day First Aid at Work course on 9th Nov 2018. </t>
  </si>
  <si>
    <t>Ivan Hoh - CSCS Card – 20 Nov 2018</t>
  </si>
  <si>
    <t>screenshot saved</t>
  </si>
  <si>
    <t xml:space="preserve">12 staff attended MSP 1 training on 14th Feb 2019. </t>
  </si>
  <si>
    <t xml:space="preserve">Conor Osbourne is going on a setting out course for Engineers from the 2nd-7th December 2018. </t>
  </si>
  <si>
    <t>Ivan Hoh - SMSTS – Completed 24 April 2019.</t>
  </si>
  <si>
    <t xml:space="preserve">Ivan Hoh - Fire Marshal – Course completed 13th Nov 2018. </t>
  </si>
  <si>
    <t xml:space="preserve">Jack Granger completed a setting out course for Engineers from the 4th-9th November 2018. </t>
  </si>
  <si>
    <t>Ivan Hoh - IOSH Buried Services – completed 17 Jan 2019.</t>
  </si>
  <si>
    <t xml:space="preserve">Ivan Hoh - Setting People To Work – Attended in May 2019 - awaiting evidence. </t>
  </si>
  <si>
    <t>25 staff completed Start The Conversation Mental First Aid training on 30th May 2019</t>
  </si>
  <si>
    <t>Sian - Georgia completed MHA on site</t>
  </si>
  <si>
    <t>30.05.19</t>
  </si>
  <si>
    <t>John Relph organised plant and people interface training for 24 employees on 12th March 2019</t>
  </si>
  <si>
    <t xml:space="preserve">Bellstan: 13 operatives completed Manual Handling Operations training on 7th and 8th Jan 2020 which lasted 1 day each. </t>
  </si>
  <si>
    <t>01.04.20</t>
  </si>
  <si>
    <t>MSP 1 training has taken place - need sign in sheet</t>
  </si>
  <si>
    <t>Any training that is not classified as health and safety or sustainability can be counted as professional development. This can include e-learning and online workshops such as professional development as part of a professional membership to organisations such as ICE.
Durations and individuals that can be included are as per the comment in section 5.1.</t>
  </si>
  <si>
    <t xml:space="preserve">Tenniel Souter attended a 2 day Level 3 course in Drone Technology in the Construction and Engineering Environments. The course was conducted by Panodrone Ltd on 22nd and 23rd February 2018. </t>
  </si>
  <si>
    <t xml:space="preserve">Email from Panadrone saved. </t>
  </si>
  <si>
    <t xml:space="preserve">Dan Powell attended a VAT and CIS course on 19th June 2018. </t>
  </si>
  <si>
    <t>Jonathan Cochrane completed NEC3 - Introduction on Thursday 21st June 2018.</t>
  </si>
  <si>
    <t>22.06.18</t>
  </si>
  <si>
    <t xml:space="preserve">Ethan Stevens completed a 1 day training course in Cable Avoidance Tools on 21st November 2018. </t>
  </si>
  <si>
    <t xml:space="preserve">5 staff attended Quality Training on 1st Nov 2018. </t>
  </si>
  <si>
    <t xml:space="preserve">5 staff completed Engineer's Quality training on 27th Sept 2018. </t>
  </si>
  <si>
    <t xml:space="preserve">7 staff completed Engineer's Quality Training on 28th March 2019. </t>
  </si>
  <si>
    <t xml:space="preserve">8 staff completed Customer Satisfaction Training on 24th Sept 2018. </t>
  </si>
  <si>
    <t>Sign in sheet and certs saved</t>
  </si>
  <si>
    <t xml:space="preserve">25 BB and WBC employees attending NEC3 training on 6th Feb 2019. </t>
  </si>
  <si>
    <t>Jack Granger completed APM Fundamentals of PM on 9th January 2019.</t>
  </si>
  <si>
    <t>09.01.19</t>
  </si>
  <si>
    <t xml:space="preserve">Ben Murphy is completing an APM course completing Jan 2019. </t>
  </si>
  <si>
    <t>Tennial - APM - I’ve yet to organise it. I still need to complete my H &amp; S test first.</t>
  </si>
  <si>
    <t>Mihai lined up for APM</t>
  </si>
  <si>
    <t>Vinay - APM - I’m not on APM this year (2019) CONTACT TOWARDS THE END OF THE YEAR</t>
  </si>
  <si>
    <t xml:space="preserve">Craig - APM - Not the I have been made aware of. I still need to complete my comea profile. </t>
  </si>
  <si>
    <t>Sustainability training can include the 1 day Balfour Beatty Sustainability and Environmental Awareness Training (SEATs) course and or e-learning via the BB Academy or Supply Chain School.
Supply Chain School can also be booked to run courses on site or in local venues for groups of individuals (their courses may count as sustainability or professional development).
Durations and individuals that can be included are as per the comment in section 5.1.</t>
  </si>
  <si>
    <t xml:space="preserve">Matthew Hubbartt completed air pollution e-learning on 4th July 2018. </t>
  </si>
  <si>
    <t xml:space="preserve">Frazer Humroy completed air pollution e-learning on 4th July 2018. </t>
  </si>
  <si>
    <t xml:space="preserve">Ethan Stevens completed air pollution e-learning on 4th July 2018. </t>
  </si>
  <si>
    <t xml:space="preserve">Craig Morris completed air pollution e-learning on 6th Aug 2018. </t>
  </si>
  <si>
    <t xml:space="preserve">Aaron Wray completed air pollution e-learning on 6th Aug 2018. </t>
  </si>
  <si>
    <t xml:space="preserve">Glyn Williams (Subby Toppesfield) completed air pollution e-learning on 4th Dec 2019. </t>
  </si>
  <si>
    <t xml:space="preserve">Glyn Williams (Subby Toppesfield) completed plastics and packaging e-learning on 4th Dec 2019. </t>
  </si>
  <si>
    <t xml:space="preserve">Glyn Williams (Subby Toppesfield) completed protect the environment e-learning on 4th Dec 2019. </t>
  </si>
  <si>
    <t>Aaron Wray SEATS</t>
  </si>
  <si>
    <t>Cliff Baker, Ethan Stevens, Alpha Diallo and John Sinclair SEATS/ESSA</t>
  </si>
  <si>
    <t xml:space="preserve">18 staff attended a 3 hour Lean Training on 1st Oct 2018. </t>
  </si>
  <si>
    <t>Sign in sheets and certs saved</t>
  </si>
  <si>
    <t>ESSA - Cliff Baker, Doru Dascal, Guy Yapobi-Attie, Tom Rice, Tennial Souter</t>
  </si>
  <si>
    <t>ESSA -  jon Cocrane, Sinclar,</t>
  </si>
  <si>
    <t xml:space="preserve">Ivan Hoh attended SEATS training on 21st November 2018. </t>
  </si>
  <si>
    <t>16.10.19</t>
  </si>
  <si>
    <t xml:space="preserve">Ivan Hoh attended ESSA on 21st Jan 2019. </t>
  </si>
  <si>
    <t>R12 screenshot saved</t>
  </si>
  <si>
    <t>Craig Morris attended SEATs training on 25th April 2017</t>
  </si>
  <si>
    <t>Professional memberships can be any individual part of the project. Start or completions of applications or stages of memberships can be counted.
Balfour Beatty will pay for 1 membership each year per employee but this should be first cleared with an individuals line manager and fees claimed back on expenses.</t>
  </si>
  <si>
    <t xml:space="preserve">Mihai Gheorghiu joined the Chartered Management Institute on 14th Jan 2019. </t>
  </si>
  <si>
    <t>invoice saved</t>
  </si>
  <si>
    <t xml:space="preserve">Conor Osbourne joined the ICE on 18th Nov 2019. </t>
  </si>
  <si>
    <t xml:space="preserve">Chris - ILM - lead to chartership to ICE. Once he starts the course, he will let me know. </t>
  </si>
  <si>
    <t>Email saved</t>
  </si>
  <si>
    <t xml:space="preserve">Sam Hodges will be joining the ICE - Gosia has tis </t>
  </si>
  <si>
    <t xml:space="preserve">Matt Parkes will complete ICE in April 2020. </t>
  </si>
  <si>
    <t>Jack Granger joined the ICE on 18th July 2019</t>
  </si>
  <si>
    <t>22.10.19</t>
  </si>
  <si>
    <t>Screenshot email saved</t>
  </si>
  <si>
    <t xml:space="preserve">Mihai Gheorghiu completed the Chartered Management Institute accreditation on 18th March 2019. </t>
  </si>
  <si>
    <t xml:space="preserve">Beatriz Lopez Lopez - PM - Joined the ICE on 27th Jan 2020. </t>
  </si>
  <si>
    <t>15.04.20</t>
  </si>
  <si>
    <t>Starts or completions can be counted for any individual working on a project. Any NVQ qualification from NVQ level 6 and above can be included in this section or the NVQ section below.</t>
  </si>
  <si>
    <t xml:space="preserve">Subcontractor Tony Gee - Jonathan James Sadler began his MSc on 24th September 2018. </t>
  </si>
  <si>
    <t>Letter saved</t>
  </si>
  <si>
    <t>Sian - Georgia - Completing Degree in June 2020</t>
  </si>
  <si>
    <t xml:space="preserve">Aaron Wray began Civil &amp; Infrastructure Engineering BEng Hons degree at Kingston University on 24/09/2018. </t>
  </si>
  <si>
    <t>Sian - HNC Civil Engineer Sept 2020 - (Trainee Engineer will start this)</t>
  </si>
  <si>
    <t>letter saved</t>
  </si>
  <si>
    <t>Sian - Kevin completed HNC - will send me cert</t>
  </si>
  <si>
    <t xml:space="preserve">Lewis Quinn-Bower started a BSc H Quantity Surveying degree at Universit of Greenwich in 23rd Aug 2019. </t>
  </si>
  <si>
    <t>12.02.20</t>
  </si>
  <si>
    <t>Screenshot saved</t>
  </si>
  <si>
    <t>Alpha is starting a degree</t>
  </si>
  <si>
    <t xml:space="preserve">Ethan Stevens began Civil &amp; Infrastructure Engineering BEng Hons degree at Kingston University on 24/09/2018. </t>
  </si>
  <si>
    <t>Aaron Wray will complete his Civil &amp; Infrastructure Engineering BEng Hons degree at Kingston University on 16/06/2023.</t>
  </si>
  <si>
    <t>Ethan Stevens will complete his Civil &amp; Infrastructure Engineering BEng Hons degree at Kingston University on 16/06/2023.</t>
  </si>
  <si>
    <t xml:space="preserve">Dan Powell will complete his degree in 2020. </t>
  </si>
  <si>
    <t xml:space="preserve">    </t>
  </si>
  <si>
    <t>Starts or completions can be counted for any individual working on a project. Any NVQ qualification can be counted.
NOTE/ NVQ qualifications do not always have to be achieved through attending college and can be achieved on a project by providing evidence to a tutor, therefore they do not always have to start in September or finish in June. Some NVQs can be completed in under a week.
Project teams are advised to contact the local college to see what NVQs are on offer if they are struggling to achieve this in partnership with suppliers, designers etc...</t>
  </si>
  <si>
    <t>Tim Frashnista started NVQ Level 4 in Construction Site Supervision on 01/10/2019</t>
  </si>
  <si>
    <t>Berryrange - 1 op will complete NVQ L2 on this scheme</t>
  </si>
  <si>
    <t>Email Table Saved</t>
  </si>
  <si>
    <t xml:space="preserve">  ]</t>
  </si>
  <si>
    <t>Tim Frashnista completed NVQ Level 4 in Construction Site Supervision on dd.mm.2019</t>
  </si>
  <si>
    <t>Andy Price started NVQ Level 4 in Construction Site Supervision on 24/09/2019</t>
  </si>
  <si>
    <t>Andy Price completed NVQ Level 4 in Construction Site Supervision on 08.06.2020. (38weeks)</t>
  </si>
  <si>
    <t>08.06.20</t>
  </si>
  <si>
    <t>Email Saved</t>
  </si>
  <si>
    <t>Tom Rice started an NVQ in Appointed Person Lifting Operations on 03.11.17</t>
  </si>
  <si>
    <t xml:space="preserve">Tom Rice completed an NVQ in Appointed Person Lifting Operations on 13.09.19 (97weeks) </t>
  </si>
  <si>
    <t>Tom Rice started NVQ Level 6 in Construction Site Management on 10/08/2019</t>
  </si>
  <si>
    <t>Tom Rice completed NVQ Level 6 in Construction Site Management on dd.mm.2019</t>
  </si>
  <si>
    <t>Craig Morris started an NVQ Level 5 in Appointed Person Lifting Operations on 22.11.18</t>
  </si>
  <si>
    <t>24.05.19</t>
  </si>
  <si>
    <t>Craig Morris</t>
  </si>
  <si>
    <t>Order Confirmation Saved</t>
  </si>
  <si>
    <t xml:space="preserve">Craig Morris completed an NVQ in Appointed Person Lifting Operations on 12.07.19. (33weeks) </t>
  </si>
  <si>
    <t>Vinay Roopun completed an NVQ in Appointed Person Lifting Operations on DD.MM.YY AIMING NOV 2019</t>
  </si>
  <si>
    <t xml:space="preserve">Bellstan: x3 operatives started NVQ Level 2 in Roadbuilding and Maintenance on 17th and 20th Jan 2020. </t>
  </si>
  <si>
    <t>Docs saved</t>
  </si>
  <si>
    <t>Paul Griffin started NVQ Level 6 in Construction Site Management on 13/08/2019</t>
  </si>
  <si>
    <t>Paul Griffin completed NVQ Level 6 in Construction Site Management on dd.mm.2019</t>
  </si>
  <si>
    <t xml:space="preserve">Guy Yapobi-Attie - NVQ Level 6 - Will complete on this scheme. </t>
  </si>
  <si>
    <t>Vinay Roopun started NVQ Level 6 in Construction Site Management on dd.mm.2019</t>
  </si>
  <si>
    <t>Vinay Roopun completed NVQ Level 6 in Construction Site Management on dd.mm.2019</t>
  </si>
  <si>
    <t>Craig Morris started NVQ Level 6 in Construction Site Management on 24.09.2019</t>
  </si>
  <si>
    <t>Craig Morris completed NVQ Level 6 in Construction Site Management on dd.mm.2019</t>
  </si>
  <si>
    <t>Lee Parnell started NVQ L in on dd.mm.20yy</t>
  </si>
  <si>
    <t>Lee Parnell completed NVQ L in on dd.mm.20yy</t>
  </si>
  <si>
    <t>Jonathan Cochrane started NVQ Level 6 in Construction Site Management on 24/09/2019</t>
  </si>
  <si>
    <t>Jonathan Cochrane completed NVQ Level 6 in Construction Site Management on dd.mm.2019</t>
  </si>
  <si>
    <t>Prior to construction commencing an ESG should be held, with update meetings held regularly to progress the plan as required. Updates must be provided to a client at monthly progress meetings., ESG's should consist of a clients representative, lead contractor, lead suppliers, designers and local organisations that can be utilised to achieve the set targets and clients requirements.</t>
  </si>
  <si>
    <t xml:space="preserve">Supplier Day was held on Thursday 3rd May 2018. </t>
  </si>
  <si>
    <t>Invite and sign in sheet saved</t>
  </si>
  <si>
    <t xml:space="preserve">2 workshops already on project - WBC and BB - Ben Murphy. </t>
  </si>
  <si>
    <t xml:space="preserve">ESG meeting on 4th Dec 2018 with Julian Bushel at Waingels College, Reading. </t>
  </si>
  <si>
    <t>Meeting Minutes Saved</t>
  </si>
  <si>
    <t xml:space="preserve">Supply chain meeting via Skype held by Jas and Lorna on 21st November 2019. </t>
  </si>
  <si>
    <t>Meeting invite and attendee list saved</t>
  </si>
  <si>
    <t>Supply chain meeting via Skype held by Jas 13th Feb 2020.</t>
  </si>
  <si>
    <t>13.02.20</t>
  </si>
  <si>
    <t>Meeting invite and email saved</t>
  </si>
  <si>
    <t>Supply chain meeting via Skype held by Jas 27th Feb 2020.</t>
  </si>
  <si>
    <t>27.02.20</t>
  </si>
  <si>
    <t>ESG meeting on 27th Feb 2020 with Julian Bushel at Reading University.</t>
  </si>
  <si>
    <t>Agenda saved</t>
  </si>
  <si>
    <t>Review of any supplier training plans to identify opportunities to complete targets set. Where a supplier does not have a training plan they should be connected with the local CITB representative who can offer advice and guidance.</t>
  </si>
  <si>
    <t>Training Matrix is saved on the shared drive</t>
  </si>
  <si>
    <t>1 Per Scheme</t>
  </si>
  <si>
    <t>Capture of the number of Newsletter per drop. This can include e-newsletter and hits on a website/post.</t>
  </si>
  <si>
    <t xml:space="preserve">Newsletter 1 released for ACRR in October 2018. </t>
  </si>
  <si>
    <t xml:space="preserve">Newsletter 2 released for ACRR in September 2019. </t>
  </si>
  <si>
    <t>06.09.19</t>
  </si>
  <si>
    <t>Dhiren Katwa</t>
  </si>
  <si>
    <t>Newsletter saved</t>
  </si>
  <si>
    <t xml:space="preserve">Newsletter 3 released for ACRR in May 2020. </t>
  </si>
  <si>
    <t>28.05.20</t>
  </si>
  <si>
    <t>Newsletter 1 released for BB in July 2019</t>
  </si>
  <si>
    <t xml:space="preserve">Newsletter 2 released for BB in May 2020. </t>
  </si>
  <si>
    <t>21.05.20</t>
  </si>
  <si>
    <t xml:space="preserve">Newsletter 1 released for LEWD in October 2018. </t>
  </si>
  <si>
    <t xml:space="preserve">Newsletter 2 released for LEWD in June 2020. </t>
  </si>
  <si>
    <t>Newsletter 2 released for WRR in June 2019</t>
  </si>
  <si>
    <t xml:space="preserve">Newsletter 1 released for NWDR WoFR in May 2020. </t>
  </si>
  <si>
    <t>06.05.20</t>
  </si>
  <si>
    <t xml:space="preserve">Newsletter 2 released for NWDR WoFR in June 2020. </t>
  </si>
  <si>
    <t>16.06.20</t>
  </si>
  <si>
    <t>NWDR</t>
  </si>
  <si>
    <t>Newsletter for NWDR Dec 2020</t>
  </si>
  <si>
    <t>11.02.21</t>
  </si>
  <si>
    <t>Malkit Nijjar</t>
  </si>
  <si>
    <t>NL EE</t>
  </si>
  <si>
    <t>Newsletter for NWDR Jan 2021</t>
  </si>
  <si>
    <t>Number of people days in total spent volunteering per event must be captured along with a short description of the event. If an event was 2 hours and attended by 4 people this would be 1 person day.
The number of hours organising attendance should also be captured in column H.</t>
  </si>
  <si>
    <t xml:space="preserve">The project team have been volunteering every Wednesday at Wokingham Foodbank from June to October 2019. </t>
  </si>
  <si>
    <t xml:space="preserve">Sian - Georgia- will be working with Prison Service Probabtion Workers and give talks and has 7 people with CSCS ready for work. </t>
  </si>
  <si>
    <t>Rota saved</t>
  </si>
  <si>
    <t xml:space="preserve">Timmy volunteered for the Rememberance Parade that BB provided TM for Sunday 11th Nov 2018.  </t>
  </si>
  <si>
    <t>Timesheet saved</t>
  </si>
  <si>
    <t>Ben Murphy volunteer to take an U12 Rugby Team on tour on Friday 3rd May 2019. He took the day off as a volunteering day.</t>
  </si>
  <si>
    <t xml:space="preserve">Ivan arranged for the team to volunteer for the Sue Ryder 12th May 2019 walk which we sponsored. </t>
  </si>
  <si>
    <t>List and pics saved</t>
  </si>
  <si>
    <t xml:space="preserve">Balfour Beatty sponsored the Arborfield and Barkham, Royal British Legion "Rockin' 2 Remember" event in aid of Poppy Appeal on 7th and 10th June 2019. </t>
  </si>
  <si>
    <t>Timesheets saved</t>
  </si>
  <si>
    <t xml:space="preserve">Joyce - ABC to Read - Volunteering/Charity - Contact is made. We seem to have 4 people currently interested – I shall see if I can push this though. I’ll update as progressing  </t>
  </si>
  <si>
    <t xml:space="preserve">The project team were involved in planting flowers for Sue Ryder. </t>
  </si>
  <si>
    <t xml:space="preserve">Case Study and email saved. </t>
  </si>
  <si>
    <t xml:space="preserve">Section 5.1 - 9 members of the team volunteered over 6 weeks to run a brand new course for WBC to help the unemployed back into employment in Feb &amp; Mar 2020. </t>
  </si>
  <si>
    <t xml:space="preserve">Nick Horton is signing up for the Marsden Walk on 19th May 2019. </t>
  </si>
  <si>
    <t>Richard Stewart - Scouts</t>
  </si>
  <si>
    <t>Nick Horton - Scouts - Per year</t>
  </si>
  <si>
    <t>Dan Powell - Scouts</t>
  </si>
  <si>
    <t>The amount donated (or cash equivalent if materials) should be captured in each row. If any time was dedicated to fund raising, organising or delivering this should captured in column H.</t>
  </si>
  <si>
    <t>Choose charity type</t>
  </si>
  <si>
    <t xml:space="preserve">Balfour Beatty have provided £2k worth of TM and and staff to support the Arborfield Cross Rememberance Parade on Sunday 11th Nov 2018.  </t>
  </si>
  <si>
    <t xml:space="preserve">Balfour Beatty advertised the Sue Ryder 2019 Walk on 12th May 2019 on behalf of the charity. </t>
  </si>
  <si>
    <t xml:space="preserve">Balfour Beatty sponsored the Arborfield Parade on 11th November 2019 where we also laid a wreath. </t>
  </si>
  <si>
    <t>02.01.20</t>
  </si>
  <si>
    <t>Invoice saved</t>
  </si>
  <si>
    <t xml:space="preserve">Balfour Beatty sponsored the Sue Ryder 2019 Walk on 12th May 2019. </t>
  </si>
  <si>
    <t>Pics and rota saved</t>
  </si>
  <si>
    <t xml:space="preserve">The project team donated £158.50 worth of materials to 1st Jennett's Park Scout Group on 22nd June 2019 and helped them raise a further £214 during the event. </t>
  </si>
  <si>
    <t>27.06.19</t>
  </si>
  <si>
    <t>Eddie Tapper</t>
  </si>
  <si>
    <t>Letter from scouts saved</t>
  </si>
  <si>
    <t xml:space="preserve">Paul Barrington-Light, QS on the project raised money for Macmillan Cancer Support - Movember 2019. </t>
  </si>
  <si>
    <t>15.01.20</t>
  </si>
  <si>
    <t>Paul BL</t>
  </si>
  <si>
    <t xml:space="preserve">Justgiving page/ </t>
  </si>
  <si>
    <t>The team donated items to the Wokingham Food Bank on 17th April 2019</t>
  </si>
  <si>
    <t>Case study saved</t>
  </si>
  <si>
    <t xml:space="preserve">The team donated a bench to the Emmbrook Residents Association in December 2019. </t>
  </si>
  <si>
    <t>17.12.19</t>
  </si>
  <si>
    <t>Coombes school - this will be resurfacing the playground and white lining – cost TBC. Joint initiative with WBC. Due around February 2020.</t>
  </si>
  <si>
    <t>Jon Relph - Safe Charity which works with horses. There will be building works on the stables, tracks and concrete taken place – Costs TBC. Workload not confirmed</t>
  </si>
  <si>
    <t>National Charity</t>
  </si>
  <si>
    <t>Jared Tiler raised £685 for Movember 2020</t>
  </si>
  <si>
    <t>South Christmas Raffle - Wokingham Charities received £1950 (YPWD (Young People with Dementia) £650; Wokingham In Need £650; Two Saints £650)</t>
  </si>
  <si>
    <t xml:space="preserve">Food bank </t>
  </si>
  <si>
    <t>Anything that does not fall into the above, time-capsules, good news stories, opening ceremonies, community open days etc.… number of events to be captured along with BB time in organising and or delivering.</t>
  </si>
  <si>
    <t>Good News Story published in regards to the Sue Ryder Forget-Me-Not Walk that Balfour Beatty are sponsoring</t>
  </si>
  <si>
    <t xml:space="preserve">News release saved. </t>
  </si>
  <si>
    <t xml:space="preserve">A news release went out for ACRR regarding a Memorial Stone discovered. </t>
  </si>
  <si>
    <t xml:space="preserve">A good good news was published in Wokingham Paper for BB laying a wreath on Remembrance Day on 11th Nov 2019. </t>
  </si>
  <si>
    <t>Newpaper Link Saved</t>
  </si>
  <si>
    <t xml:space="preserve">News Release for LEWD was issued in October 2018. </t>
  </si>
  <si>
    <t>News Release Saved</t>
  </si>
  <si>
    <t xml:space="preserve">News Release for Adult Education Course in Janaury 2019. </t>
  </si>
  <si>
    <t xml:space="preserve">The remembarenace parade event we sponsored went out in the lcoal news - waiting for craig to send me the evidence. </t>
  </si>
  <si>
    <t>10.02.20</t>
  </si>
  <si>
    <t>ESP Framework Targets</t>
  </si>
  <si>
    <t>Comment</t>
  </si>
  <si>
    <t>Please pick from list</t>
  </si>
  <si>
    <t>Please select from drop down list above</t>
  </si>
  <si>
    <t>TBC</t>
  </si>
  <si>
    <t>1 + progress reviews</t>
  </si>
  <si>
    <t>Bespoke - projects &lt;£1.5m</t>
  </si>
  <si>
    <t>If the project target is "To be defined" please agree the target with your ESP Co-ordinator and Client and enter below. If a target is not set please set target as "0" and measure any achievements</t>
  </si>
  <si>
    <t>A: £1.5m - £3.5m</t>
  </si>
  <si>
    <t>If target is to be defined please agree the target with your ESP Co-ordinator and Client and enter below. If a target is not set please set target as "0" and measure any achievements</t>
  </si>
  <si>
    <t>B: £3.5m - £7.5m</t>
  </si>
  <si>
    <t>C: £7.5m - £15m</t>
  </si>
  <si>
    <t>D: £15m - £25m</t>
  </si>
  <si>
    <t>E: £25m-£40m</t>
  </si>
  <si>
    <t>TBM</t>
  </si>
  <si>
    <t>ESP Category</t>
  </si>
  <si>
    <t>Level 2</t>
  </si>
  <si>
    <t>Level 3</t>
  </si>
  <si>
    <t>Level 4</t>
  </si>
  <si>
    <t>Previously unemployed, leaving employment or in education / training</t>
  </si>
  <si>
    <t>Previously not in employment, education or training (18-24yrs)</t>
  </si>
  <si>
    <t>Previoulsy Armed Forces</t>
  </si>
  <si>
    <t>Ex-convict / Offender rehabilitation</t>
  </si>
  <si>
    <t>Local vulnerable people</t>
  </si>
  <si>
    <t>Local other</t>
  </si>
  <si>
    <t xml:space="preserve"> </t>
  </si>
  <si>
    <t>Alex Clee joined for work experience Monday 25th to Friday 29th October</t>
  </si>
  <si>
    <t>Photo and work placement form saved</t>
  </si>
  <si>
    <t xml:space="preserve">Isaac </t>
  </si>
  <si>
    <t>Wokingham Major Highways - ESP and Social Value Dashboard</t>
  </si>
  <si>
    <t>Month Reported: July 2020</t>
  </si>
  <si>
    <t>1. Work Experience</t>
  </si>
  <si>
    <t>2. Engagement with Schools/Colleges</t>
  </si>
  <si>
    <t>3. Adult Employment Opportunities' (19+)</t>
  </si>
  <si>
    <t>4. Trainees, Apprentices, Internships or Graduates (including apprentice training agency placements)</t>
  </si>
  <si>
    <t>1.1 Under 16 - 5 Days</t>
  </si>
  <si>
    <t>3.1 Number of Opportunities' Created (employment must be 13+ weeks)</t>
  </si>
  <si>
    <t>4.1 Number of starts or completions</t>
  </si>
  <si>
    <t>Overall target (hours)</t>
  </si>
  <si>
    <t>Overall Target (Students)</t>
  </si>
  <si>
    <t>Overall Target</t>
  </si>
  <si>
    <t>Achieved to Date (hours)</t>
  </si>
  <si>
    <t>Achieved To Date</t>
  </si>
  <si>
    <t>Outstanding</t>
  </si>
  <si>
    <t>Total Outstanding</t>
  </si>
  <si>
    <t>Project</t>
  </si>
  <si>
    <t>Project Target</t>
  </si>
  <si>
    <t xml:space="preserve">Achieved to Date </t>
  </si>
  <si>
    <t xml:space="preserve">Outstanding </t>
  </si>
  <si>
    <t>WRR</t>
  </si>
  <si>
    <t>Student Picture</t>
  </si>
  <si>
    <t>Student Quote</t>
  </si>
  <si>
    <t xml:space="preserve"> 4.2 Weeks on site per new Trainees, Apprentices, Internships or Graduates (including apprentice training agency placements)</t>
  </si>
  <si>
    <t>1.2 Over 16 - 10 days</t>
  </si>
  <si>
    <t xml:space="preserve">3.2 Number of opportunities advertised locally </t>
  </si>
  <si>
    <t>4.3 and 4.4 Sustained Positions and Weeks on Site</t>
  </si>
  <si>
    <t>We will monitor and report sustained postions working on the scheme. Identified at this time is Dan Powell</t>
  </si>
  <si>
    <t xml:space="preserve">5. Get into road construction </t>
  </si>
  <si>
    <t>6. Training courses (internal and external)</t>
  </si>
  <si>
    <t>7. Professional and Academic Qualifications</t>
  </si>
  <si>
    <t>9. Community Engagement</t>
  </si>
  <si>
    <t>5.1 Supporting The Unemployed Back Into Employment</t>
  </si>
  <si>
    <t>6.1 Health and Safety Courses</t>
  </si>
  <si>
    <t>6.2 Professional Development Courses</t>
  </si>
  <si>
    <t>6.3 Sustainability Innovation Courses</t>
  </si>
  <si>
    <t>7.1 CIAT:CIBSE:CIOB:ICE etc. - Starts or Completions</t>
  </si>
  <si>
    <t>7.2 Degrees/HNC or similar - Starts or Completions</t>
  </si>
  <si>
    <t>7.3 NVQ (any level) - Starts or Completions</t>
  </si>
  <si>
    <t>9.1 Newsletters</t>
  </si>
  <si>
    <t>9.2 Volunteering Events in Days</t>
  </si>
  <si>
    <t>Newsletter sent out</t>
  </si>
  <si>
    <t>Newsletter Required</t>
  </si>
  <si>
    <t>No</t>
  </si>
  <si>
    <t>Achieved to date</t>
  </si>
  <si>
    <t>Yes</t>
  </si>
  <si>
    <t xml:space="preserve">No </t>
  </si>
  <si>
    <t>9.3 Charitable Donations</t>
  </si>
  <si>
    <t>9.4 Community Based Events (IE time capsule or ground breaking ceremony)</t>
  </si>
  <si>
    <t>Community Based Events Complete</t>
  </si>
  <si>
    <t>Community Based Event Type</t>
  </si>
  <si>
    <t>Good New Story - Sue Ryder Forget-Me-Not-Walk</t>
  </si>
  <si>
    <t>News Release - Memorial Stone</t>
  </si>
  <si>
    <t>News Release</t>
  </si>
  <si>
    <t>News Releast - Adult Education Course</t>
  </si>
  <si>
    <t>Month</t>
  </si>
  <si>
    <t>Count</t>
  </si>
  <si>
    <t>Old Engagements</t>
  </si>
  <si>
    <t>09/01/2019
Oakbank School Career's Fair</t>
  </si>
  <si>
    <t>05.03.19</t>
  </si>
  <si>
    <t>05/03/2019
National Apprenticeship Show</t>
  </si>
  <si>
    <t>22/2/2018</t>
  </si>
  <si>
    <t xml:space="preserve">22/2/2018 
Job Safari Adventure- Addington school </t>
  </si>
  <si>
    <t>07.03.19</t>
  </si>
  <si>
    <t>07/03/2019
Learn Live National Apprenticeship Week</t>
  </si>
  <si>
    <t xml:space="preserve">18/6/2018 </t>
  </si>
  <si>
    <r>
      <rPr>
        <b/>
        <sz val="11"/>
        <color theme="1"/>
        <rFont val="Calibri"/>
        <family val="2"/>
        <scheme val="minor"/>
      </rPr>
      <t xml:space="preserve">18/6/2018 </t>
    </r>
    <r>
      <rPr>
        <sz val="11"/>
        <color theme="1"/>
        <rFont val="Calibri"/>
        <family val="2"/>
        <scheme val="minor"/>
      </rPr>
      <t xml:space="preserve"> 
Chestnuts Primary School- Aspiration day</t>
    </r>
  </si>
  <si>
    <t>26/6/2018</t>
  </si>
  <si>
    <t>26/6/2018 
Construction learn live event-online</t>
  </si>
  <si>
    <t>Section 3.1 - Gauge</t>
  </si>
  <si>
    <t>4/7/2018</t>
  </si>
  <si>
    <t>4/7/2018 
Reading College careers fair</t>
  </si>
  <si>
    <t>red</t>
  </si>
  <si>
    <t>value</t>
  </si>
  <si>
    <t>16/7/2018</t>
  </si>
  <si>
    <t xml:space="preserve">16/7/2018 
Year 10 Careers Morning - Tony Gee - St John the Baptist School. </t>
  </si>
  <si>
    <t>amber</t>
  </si>
  <si>
    <t>Pointer</t>
  </si>
  <si>
    <t>18/7/2018</t>
  </si>
  <si>
    <t xml:space="preserve">18/7/2018 
Piggott school interview workshop </t>
  </si>
  <si>
    <t>green</t>
  </si>
  <si>
    <t>end</t>
  </si>
  <si>
    <r>
      <rPr>
        <sz val="11"/>
        <rFont val="Calibri"/>
        <family val="2"/>
      </rPr>
      <t>19/10/2018</t>
    </r>
    <r>
      <rPr>
        <b/>
        <sz val="11"/>
        <color rgb="FF434448"/>
        <rFont val="Calibri"/>
        <family val="2"/>
      </rPr>
      <t xml:space="preserve">
</t>
    </r>
    <r>
      <rPr>
        <sz val="11"/>
        <rFont val="Calibri"/>
        <family val="2"/>
      </rPr>
      <t>Careers Fair - The Holt School</t>
    </r>
  </si>
  <si>
    <t>Total</t>
  </si>
  <si>
    <t>22/10/2018
We Are Engineers - Science Museum</t>
  </si>
  <si>
    <t>13/11/2018
Career's Talk</t>
  </si>
  <si>
    <t>Section 4.1 - Gauge</t>
  </si>
  <si>
    <t>21/11/2018
Reading College Career's Fair</t>
  </si>
  <si>
    <t>Section 4.2 - Gauge</t>
  </si>
  <si>
    <t>Section 6.1 - Gauge</t>
  </si>
  <si>
    <t>Section 6.2 - Gauge</t>
  </si>
  <si>
    <t>Section 6.3 - Gauge</t>
  </si>
  <si>
    <t>Section 7.1 - Gauge</t>
  </si>
  <si>
    <t>Section 7.2 - Gauge</t>
  </si>
  <si>
    <t>Section 7.3 - Gauge</t>
  </si>
  <si>
    <t>Section 9.2 - Gauge</t>
  </si>
  <si>
    <t>Section 9.3 - Gauge</t>
  </si>
  <si>
    <t>Scape Year 3 Targets – Applicable for all projects reaching delivery agreement before Feb-18</t>
  </si>
  <si>
    <t>We commit to meeting all of the requirements of Appendix 1 in accordance with the terms and conditions set out in the Framework Agreement. Please note that figures provided are on a project basis.</t>
  </si>
  <si>
    <t>Original Target F</t>
  </si>
  <si>
    <t>Original Target</t>
  </si>
  <si>
    <t>ECI Works</t>
  </si>
  <si>
    <t>Aborfield
£13m</t>
  </si>
  <si>
    <t>Barkham
£3.6m</t>
  </si>
  <si>
    <t>LEWD
£3.4m</t>
  </si>
  <si>
    <t>WRR Ph2
£5.7m</t>
  </si>
  <si>
    <t>Spine Road &amp; Western Gateway Ph.1
£16.5m</t>
  </si>
  <si>
    <t>Western Gateway Ph.2
£7.5m</t>
  </si>
  <si>
    <t>West of Old Forest Road &amp;  Toutley Road 
£13.5m</t>
  </si>
  <si>
    <t>Ashridge Farm
£3.2m</t>
  </si>
  <si>
    <t>Eastern Gateway
£11.7m</t>
  </si>
  <si>
    <t>Current Achieved</t>
  </si>
  <si>
    <t>Work experience under 16 years - 1 week</t>
  </si>
  <si>
    <t>Work experience over 16 years - 2 weeks</t>
  </si>
  <si>
    <t>Adult Employment Opportunities (19+) (13 weeks minimum)</t>
  </si>
  <si>
    <t>Trainees, Apprentices, Internships or Graduates</t>
  </si>
  <si>
    <t>(including Apprentice Training Agency placements)</t>
  </si>
  <si>
    <t>Get into Road Construction (WBC Initiative)</t>
  </si>
  <si>
    <t>Supporting The Unemployed Back Into Employment (WBC Initiative)</t>
  </si>
  <si>
    <t>No of Individuals. We envisage running no more than 2 courses over the year, and would only expect 8-10 learners per course.  We would be targeting the courses at residents who are unemployed with low level/no qualifications who may find work either with yourselves or other contractors at the labouring / gatekeeping type level.</t>
  </si>
  <si>
    <t>Health &amp; Safety (SSSTS, SMSTS etc…)</t>
  </si>
  <si>
    <t xml:space="preserve">CIAT; CIBSE; CIOB; ICE  etc… – Starts or Completions </t>
  </si>
  <si>
    <r>
      <t xml:space="preserve">Community Based Events </t>
    </r>
    <r>
      <rPr>
        <b/>
        <sz val="7"/>
        <color rgb="FF404040"/>
        <rFont val="Calibri"/>
        <family val="2"/>
      </rPr>
      <t>(i.e. Time-capsule or Ground Breaking Ceremony)</t>
    </r>
  </si>
  <si>
    <t>Increased targets for subsequent years for the above typical projects: (insert a %)</t>
  </si>
  <si>
    <t>Year 4</t>
  </si>
  <si>
    <t>For every £5m spend on a project at least 1 opportunity must be provided for ex-offenders and or armed forces leavers.</t>
  </si>
  <si>
    <t>St John the Baptist School -16.07.18 (Jaime MacCombe - Subcontractor Tony Gee - Year 10 Careers Morning:   ‘A Day in the Life of…’ engaged with 45 children)</t>
  </si>
  <si>
    <t>Job Safari Adventure event, Addington School 22.02.18 (Tom Rice attended 70 students engaged with )</t>
  </si>
  <si>
    <t xml:space="preserve">Learning in Lockdown Virtual Work Experience 18th - 22nd May 2020. (30 days 6 weeks) Adnan Abdulhusein mentored 6 students </t>
  </si>
  <si>
    <t xml:space="preserve">Joley Mercer Gray (The Piggott School) 29.0518 - 01.06.18 4 days </t>
  </si>
  <si>
    <t xml:space="preserve">Alexandria Bramley (The Piggott School) 30.07.18 - 02.08.18 4 days </t>
  </si>
  <si>
    <t>Piggott School's interview workshop 18.07.18 (Sam Hodges attended)</t>
  </si>
  <si>
    <t>St Sebastian CE Primary school, Construction LIVE Learn Live event. 26.06.18 210 students attended</t>
  </si>
  <si>
    <t>Reading College Career's Fair 22.11.18 (Jack and Hilton attended 500 students engaged)</t>
  </si>
  <si>
    <t>Adviza Careers Fair 04.07.18 (James Harrison and Emma Gilchrist attended)</t>
  </si>
  <si>
    <t xml:space="preserve">Edgbarrows School Careers talk 13.11.18  (Aaron and Jack attended) </t>
  </si>
  <si>
    <t>Chestnuts Primary School, Aspirations Day 18.06.18 (Eddie Tapper attended)</t>
  </si>
  <si>
    <t>The Holt School's Career's Fair 19.10.18 (Dan Powell and Conor Osbourne attended)</t>
  </si>
  <si>
    <r>
      <t xml:space="preserve">HR letter and </t>
    </r>
    <r>
      <rPr>
        <b/>
        <sz val="10"/>
        <color rgb="FFFF0000"/>
        <rFont val="Calibri"/>
        <family val="2"/>
      </rPr>
      <t>timesheet saved.</t>
    </r>
  </si>
  <si>
    <r>
      <t xml:space="preserve">HR letter and </t>
    </r>
    <r>
      <rPr>
        <b/>
        <sz val="10"/>
        <color rgb="FFFF0000"/>
        <rFont val="Calibri"/>
        <family val="2"/>
      </rPr>
      <t>timesheet saved</t>
    </r>
    <r>
      <rPr>
        <b/>
        <sz val="10"/>
        <color rgb="FF434448"/>
        <rFont val="Calibri"/>
        <family val="2"/>
      </rPr>
      <t>.</t>
    </r>
  </si>
  <si>
    <r>
      <t xml:space="preserve">HR letter and </t>
    </r>
    <r>
      <rPr>
        <b/>
        <sz val="10"/>
        <color rgb="FFFF0000"/>
        <rFont val="Calibri"/>
        <family val="2"/>
      </rPr>
      <t xml:space="preserve">timesheet saved. </t>
    </r>
  </si>
  <si>
    <r>
      <t xml:space="preserve">Gillian Wright is employed by Balfour Beatty as a Quantity Surveyor as a direct result of this project. She joined on 5th November 2018 and completed </t>
    </r>
    <r>
      <rPr>
        <b/>
        <sz val="10"/>
        <color rgb="FFFF0000"/>
        <rFont val="Calibri"/>
        <family val="2"/>
      </rPr>
      <t>11 weeks employment on this project.</t>
    </r>
  </si>
  <si>
    <t xml:space="preserve">Offer Letter saved, start date </t>
  </si>
  <si>
    <t xml:space="preserve">HR Letter Saved, start date </t>
  </si>
  <si>
    <t xml:space="preserve">need to know how many weeks </t>
  </si>
  <si>
    <t xml:space="preserve">Jonathan James Sadler (Subcontractor Tony Gee) began his MSc on 24th September 2018. </t>
  </si>
  <si>
    <t>13+</t>
  </si>
  <si>
    <t>Timesheet Saved.</t>
  </si>
  <si>
    <t xml:space="preserve"> Timesheet Saved. </t>
  </si>
  <si>
    <t>timesheet</t>
  </si>
  <si>
    <t>timesheet saved.</t>
  </si>
  <si>
    <t xml:space="preserve">Timesheet Saved. </t>
  </si>
  <si>
    <t>emailed 27.09.22</t>
  </si>
  <si>
    <t>left ?</t>
  </si>
  <si>
    <t xml:space="preserve">emailed emerging talent waiting for a response </t>
  </si>
  <si>
    <t>Start date confirmation</t>
  </si>
  <si>
    <t>Archie McDavitt Willink School (20.10.21 - 22.10.21 Office Assistant at R and M Lighting</t>
  </si>
  <si>
    <t xml:space="preserve">letter of confirmation from school, thank you note </t>
  </si>
  <si>
    <t>Can't find on system so no longer works for us - trying ES</t>
  </si>
  <si>
    <t>Still works for us. Email sent 26.09.23. chased 28.09.22</t>
  </si>
  <si>
    <t>Still works for us. Email sent 26.09.22. chased on Teams 28.09.22</t>
  </si>
  <si>
    <t>email sent 28.09.22</t>
  </si>
  <si>
    <t>Received 28.09.22</t>
  </si>
  <si>
    <t>received 26.09.22</t>
  </si>
  <si>
    <t>No longer works for the company. Will add to ES request</t>
  </si>
  <si>
    <t>email Craig Morris and Vinay Roopun 28.09.22 Found in files MCD</t>
  </si>
  <si>
    <t>received 28.09.21</t>
  </si>
  <si>
    <t>received 27.09.22</t>
  </si>
  <si>
    <t>received 28.09.22</t>
  </si>
  <si>
    <r>
      <rPr>
        <sz val="10"/>
        <color rgb="FF434448"/>
        <rFont val="Calibri"/>
        <family val="2"/>
      </rPr>
      <t>We envisage running no more than 2 courses over the year, and would only expect 8-10 learners per course.  We would be targeting the courses at residents who are unemployed with low level/no qualifications who may find work either with yourselves or other contractors at the labouring / gatekeeping type level</t>
    </r>
    <r>
      <rPr>
        <b/>
        <sz val="10"/>
        <color rgb="FF434448"/>
        <rFont val="Calibri"/>
        <family val="2"/>
      </rPr>
      <t>. MCD - email sent and KB copied in. evidence received 28.09.22</t>
    </r>
  </si>
  <si>
    <t>28.09.22</t>
  </si>
  <si>
    <t>Email 29.09.22</t>
  </si>
  <si>
    <t>email 29.09.22</t>
  </si>
  <si>
    <t>no longer with company. Will try emerging Talent</t>
  </si>
  <si>
    <t>Found Cliff Baker file but can't open it</t>
  </si>
  <si>
    <t>emailed 27.09.22 MCD emailed 30.09.22</t>
  </si>
  <si>
    <t xml:space="preserve"> MCD emailed 30.09.22</t>
  </si>
  <si>
    <t>MCD emailed 30.09.22</t>
  </si>
  <si>
    <t>email Craig Morris and Vinay Roopun 28.09.22 MCD emailed 30.09.22</t>
  </si>
  <si>
    <t>Evidence of one person Jon Cochrane- duplicated 5 times in 13 - ESP submissions and evidence. Evidence received from Craig - not sure if it is enough?</t>
  </si>
  <si>
    <t>Really difficult without a dat. Emerging Talent?</t>
  </si>
  <si>
    <t>No longer with company. Will try emerging talent</t>
  </si>
  <si>
    <t>Jasvir Sandhu MCD 03.10.22 rang and left message to contact - off sick.</t>
  </si>
  <si>
    <t>Emailed contact to ask for evidence 03.10.22</t>
  </si>
  <si>
    <t>03.10.22 rang and left message to contact - off sick.</t>
  </si>
  <si>
    <t>Found in files MCD 03.10.22</t>
  </si>
  <si>
    <r>
      <t>C</t>
    </r>
    <r>
      <rPr>
        <sz val="10"/>
        <color theme="1"/>
        <rFont val="Calibri"/>
        <family val="2"/>
        <scheme val="minor"/>
      </rPr>
      <t>an't find on system so no longer works for us - trying ES. Found spreadsheet of timesheets 03.10.22</t>
    </r>
  </si>
  <si>
    <r>
      <t>C</t>
    </r>
    <r>
      <rPr>
        <sz val="10"/>
        <color theme="1"/>
        <rFont val="Calibri"/>
        <family val="2"/>
        <scheme val="minor"/>
      </rPr>
      <t>an't find on system so no longer works for us - trying ES. Found spreadsheet of timesheets 03.10.23</t>
    </r>
    <r>
      <rPr>
        <sz val="11"/>
        <color theme="1"/>
        <rFont val="Calibri"/>
        <family val="2"/>
        <scheme val="minor"/>
      </rPr>
      <t/>
    </r>
  </si>
  <si>
    <t>Can't find on system so no longer works for us - trying ES. Found evidence of staff attendance during lockdown Jan 21</t>
  </si>
  <si>
    <t>News Release for LEWD was issued in October 2018. (Lower Early Way Diversion)</t>
  </si>
  <si>
    <t>8 staff attended MSP Bronze 09.06.21</t>
  </si>
  <si>
    <t>04.10.22</t>
  </si>
  <si>
    <r>
      <t xml:space="preserve">Still works for us. 3 contacts emailed  26.09.22. One responded 26.09.22. Sent teams chat 28.09.22 </t>
    </r>
    <r>
      <rPr>
        <sz val="10"/>
        <color rgb="FF434448"/>
        <rFont val="Calibri"/>
        <family val="2"/>
      </rPr>
      <t>On holiday - will send next week chased 05.10.22</t>
    </r>
  </si>
  <si>
    <t>Still works for us. Email sent 26.09.22. Replied and I have requested timesheets. Chased again 29.09.22. Chased again 05.10.22</t>
  </si>
  <si>
    <t>received 05.10.22</t>
  </si>
  <si>
    <t>Still works for us. Email sent 26.09.22. Chased on Teams 28.09 22 Chased again 05.10.22</t>
  </si>
  <si>
    <t>05.10.22</t>
  </si>
  <si>
    <t>MSP 2 Training 02.05.19 - 7 people</t>
  </si>
  <si>
    <t xml:space="preserve">Antoinette Decosta Protecting our data </t>
  </si>
  <si>
    <t>Mates in Mind 30.05.19 - 35 attendees</t>
  </si>
  <si>
    <t>05.10.11</t>
  </si>
  <si>
    <t>05.10 22</t>
  </si>
  <si>
    <t>05.02.22</t>
  </si>
  <si>
    <t xml:space="preserve">An assistant Quantity Surveyor position was advertised through Balfour Beatty. </t>
  </si>
  <si>
    <t xml:space="preserve">A Senior Quantity Surveyor position was advertised through Balfour Beatty. </t>
  </si>
  <si>
    <t xml:space="preserve">A Quantity Surveyor position was advertised through Balfour Beatty. </t>
  </si>
  <si>
    <t xml:space="preserve">A Quantity Surveyor position was advertised through Balfour Beatty for Gillian Wright. </t>
  </si>
  <si>
    <t xml:space="preserve">An Assistant Quantity Surveyor position was advertised through Balfour Beatty for Olga Nikolajeva. </t>
  </si>
  <si>
    <t>No numbers accounted or evidenced so have reduced to one</t>
  </si>
  <si>
    <t>Karen can you please check the evidence</t>
  </si>
  <si>
    <t>Toolbox briefing 28.03.19</t>
  </si>
  <si>
    <t>Is this a duplicate of Mates in Mind above?</t>
  </si>
  <si>
    <t>7 staff attended Quality Training 27th September 2018</t>
  </si>
  <si>
    <t>06.10.22</t>
  </si>
  <si>
    <t>Chris Hall 06.10.22</t>
  </si>
  <si>
    <t>weekend. Can't be claimed</t>
  </si>
  <si>
    <t>06.10.22 06</t>
  </si>
  <si>
    <t>Need costings</t>
  </si>
  <si>
    <t xml:space="preserve">17.12.19 </t>
  </si>
  <si>
    <t>duplicate of K486?</t>
  </si>
  <si>
    <t>Sue Ryder planting sponsorship</t>
  </si>
  <si>
    <t>Eastern Gateway press release WBC</t>
  </si>
  <si>
    <t>07.10.22</t>
  </si>
  <si>
    <t xml:space="preserve">Ethan Stevens Apprentice Civil Engineer started with the team on 6th August 2018 </t>
  </si>
  <si>
    <t>offer letter</t>
  </si>
  <si>
    <t>Hilton Ellis joined BB on a Civil Engineering Industrial Placement from 01st June 2020- 11th Sep 2020</t>
  </si>
  <si>
    <t>Oakbank School - Careers Fair on 9th Jan 2019. Aaron and Ethan attended. Year 9, Year 10 and Year 11 students</t>
  </si>
  <si>
    <t xml:space="preserve">Construction Live 5 - St Sebastian\'s CE Primary school, Embrook School,  watched the Live Broadcast on Careers in Construction 3rd March 2020 </t>
  </si>
  <si>
    <t xml:space="preserve">National Apprenticeship Show for Balfour Beatty 5th March 2019 for the day. Ethan and Aaron helped out at the </t>
  </si>
  <si>
    <t xml:space="preserve">Aaron Wray and Ethan Stevens took part in Apprentice Live Broadcast for National Apprenticeship Week on 6th March 2019. </t>
  </si>
  <si>
    <t>Lewis Quinn-Bower has joined Balfour Beatty as an Apprentice Quantity Surveyor. He joined on 02.09.2019 - 15.07.22</t>
  </si>
  <si>
    <t>Colour Key</t>
  </si>
  <si>
    <t>Actions Taken</t>
  </si>
  <si>
    <t>No longer with company - no way of getting evidence</t>
  </si>
  <si>
    <t>New evidence not on original tracker</t>
  </si>
  <si>
    <t>uploaded</t>
  </si>
  <si>
    <t xml:space="preserve"> 06.10.22</t>
  </si>
  <si>
    <t>Science Museum We are Engineers Family Festival event 22.10.18 (Sam Hodges 800 children and their adults)</t>
  </si>
  <si>
    <t>Alex Hobdon subby Littlewood</t>
  </si>
  <si>
    <t>Need</t>
  </si>
  <si>
    <t>10.10.22</t>
  </si>
  <si>
    <t>Lee Warrington - subby Chevron</t>
  </si>
  <si>
    <t>13.10.22</t>
  </si>
  <si>
    <t>Daniel Channing- subby Chevron</t>
  </si>
  <si>
    <t>Stephen Newns- subby Chevron</t>
  </si>
  <si>
    <t>Mathew Trillow- subby Chevron</t>
  </si>
  <si>
    <t>Daniel Joshi- subby Chevron</t>
  </si>
  <si>
    <t>David Nolan- subby Chevron</t>
  </si>
  <si>
    <t>Alan Kelly - subby Chevron</t>
  </si>
  <si>
    <r>
      <t>C</t>
    </r>
    <r>
      <rPr>
        <sz val="10"/>
        <color theme="1"/>
        <rFont val="Calibri"/>
        <family val="2"/>
        <scheme val="minor"/>
      </rPr>
      <t xml:space="preserve">an't find on system so no longer works for us - trying ES. </t>
    </r>
  </si>
  <si>
    <t>Found spreadsheet of timesheets 03.10.22</t>
  </si>
  <si>
    <t>Subby Chevron - advertising campaign - have asked for starts</t>
  </si>
  <si>
    <t>?</t>
  </si>
  <si>
    <t>Site have advertised for an Admin role - this is through BB and WBC on 7th Feb 2019</t>
  </si>
  <si>
    <t>Elisse Hare                          -              Digital Marketer (Level 3) Completion Chevron</t>
  </si>
  <si>
    <t>12.10.22 - emailed for completion date</t>
  </si>
  <si>
    <t>Robert Dyson                     -              Business Administrator (Level 3) Completion Chevron</t>
  </si>
  <si>
    <t>Question for Karen</t>
  </si>
  <si>
    <t>11.10.22</t>
  </si>
  <si>
    <t>need 40 weeks min</t>
  </si>
  <si>
    <t>Start evidenced need 40 weeks</t>
  </si>
  <si>
    <t>Stated Target</t>
  </si>
  <si>
    <t>N/A</t>
  </si>
  <si>
    <t xml:space="preserve">Lynch Plant working with Crisis Homlesness charity &amp; other support providers, provided 5 positions for 5 operatives in a scheme to bring them into the Construction Industry and help them reshape their lives. They all started a 6 week intensive, advanced training programme to get them site ready on dumper &amp; 360 track excavator, including site specific training on health &amp; safety. This started in December 2019 and completed on the 18th January 2020. As a result of this course, Phil Jones &amp; James Reano secured a job at Wokingham Major Highways starting 20th Jan 2020. </t>
  </si>
  <si>
    <r>
      <rPr>
        <sz val="10"/>
        <color rgb="FF434448"/>
        <rFont val="Calibri"/>
        <family val="2"/>
      </rPr>
      <t>6 sessions 2 hours a session. 6 weeks, 1 day a week, 2 hours a day.</t>
    </r>
    <r>
      <rPr>
        <b/>
        <sz val="10"/>
        <color rgb="FF434448"/>
        <rFont val="Calibri"/>
        <family val="2"/>
      </rPr>
      <t xml:space="preserve"> Info requested MCD received 28.09.22 - requested additional info - contact has family issues. Will email again on 21st October</t>
    </r>
  </si>
  <si>
    <t>Need to evidence weeks</t>
  </si>
  <si>
    <t>Asked for 13 week confirmation</t>
  </si>
  <si>
    <t>Ben Newman – CSCS 12/12/2019 &amp; Medical – Undertaken 01/09/2019 subby Chevron</t>
  </si>
  <si>
    <t>Dave Nolan – CSCS AND 12D M1M2 – Undertaken 27/11/2019 subby checron</t>
  </si>
  <si>
    <t>Alan Kelly – Medical Undertaken 03/07/2019 and CSCS &amp; 12 D M1M2 Undertaken 13/12/2019 subby chevron</t>
  </si>
  <si>
    <t>George Horseman – CSCS AND 12D M1M2 – Undertaken 28/11/2019 subby chevron</t>
  </si>
  <si>
    <t>14.10.22</t>
  </si>
  <si>
    <t>Flyer created by WBC and advertised. Promotion video uploaded to all social media platforms. Six event case study created</t>
  </si>
  <si>
    <t xml:space="preserve">Shaun O'Hanlon subby Chevron TM Schemes Manager / Designer – Degree – Undertaken TTME IHE Course. Completed July 2019. </t>
  </si>
  <si>
    <t>Michael Carr                       -              Associate Project Manager (Level 5) Chevron</t>
  </si>
  <si>
    <t>12.10.22 requested end date</t>
  </si>
  <si>
    <t>Stephanie Berwick           -              Improvement Specialist (Level 5) Chevron</t>
  </si>
  <si>
    <t xml:space="preserve">12.10.22 - emailed for start date </t>
  </si>
  <si>
    <t>Christopher Grimes         -              Improvement Specialist (Level 5) Chevron</t>
  </si>
  <si>
    <t xml:space="preserve">Csillag Mckenzie - subby Chevron   level 7 Accountancy           </t>
  </si>
  <si>
    <t>Karen will this count?</t>
  </si>
  <si>
    <t xml:space="preserve">Lewis Quinn-Bower started a BSc H Quantity Surveying degree at University of Greenwich in 23rd Aug 2019. </t>
  </si>
  <si>
    <t xml:space="preserve">News Release for Adult Education Course in January 2019. </t>
  </si>
  <si>
    <t>The remembrance parade event we sponsored went out in the local news - waiting for craig to send me the evidence. MCD emailed 30.09.22</t>
  </si>
  <si>
    <t>Evidenced</t>
  </si>
  <si>
    <t>Harry Jones subby Littlewood</t>
  </si>
  <si>
    <t>Subby Littlewood Bexhill Job and Careers Fair</t>
  </si>
  <si>
    <t>Emailed for numbers</t>
  </si>
  <si>
    <t>Civils Site Agent April 2020</t>
  </si>
  <si>
    <t>18.10.22</t>
  </si>
  <si>
    <t>Design Co-ordinator October 2019</t>
  </si>
  <si>
    <t>18.10.23</t>
  </si>
  <si>
    <t>Foreman March 2020</t>
  </si>
  <si>
    <t>General Foreman July 2020</t>
  </si>
  <si>
    <t>Quantity Surveyor October 2020</t>
  </si>
  <si>
    <t>Section Engineer April 2020</t>
  </si>
  <si>
    <t>Quantity Surveyor September 2020</t>
  </si>
  <si>
    <t>Section engineer March 2021</t>
  </si>
  <si>
    <t>Section engineer May 2021</t>
  </si>
  <si>
    <t>Site Administrator December 2020</t>
  </si>
  <si>
    <t>Site Agent April 2020</t>
  </si>
  <si>
    <t>Site Agent February 2020</t>
  </si>
  <si>
    <t>Site Engineer Novemeber 2020</t>
  </si>
  <si>
    <t>Stakeholder and Comms Management October 2020</t>
  </si>
  <si>
    <t>Sub Agent February 2020</t>
  </si>
  <si>
    <t>Utilities Manager May 20201</t>
  </si>
  <si>
    <t>Approved 18.10.22</t>
  </si>
  <si>
    <t>Good News Stories</t>
  </si>
  <si>
    <t>Mike Dale, Graduate Trainee Quantity Surveyor  subby littlewood</t>
  </si>
  <si>
    <t>We aim to provide bespoke support into employment for the built environment sector and overall employability skills. This is delivered in collaboration with our supply chain partners to widen opportunities for those seeking work to help diversify the opportunities available.</t>
  </si>
  <si>
    <t xml:space="preserve">Balfour Beatty will endeavour to make links with the Wokingham Job Support Centre (WJSC), a locally funded charity offering free support and guidance to help support those in Wokingham to help find work. 
</t>
  </si>
  <si>
    <t>Balfour Beatty will work alongside our supply chain partners to deliver work experience placements across a range of sectors for students. The opportunities will be made available through local education establishments, the WJSC and other relevant charities. 
Schools to engage:
•	The High Close School (Ofsted 2, FSM 47.65)
•	Westcott Infant School (Ofsted 1, FSM 8.2%)
•	Floreat Montague Park Primary School (Ofsted 2, FSM 11.6%)
•	St Crispin’s School (Ofsted 2, FSM 11.2%)
•	Chiltern Way Academy Wokingham (Ofsted N/A, FSM 59.2%)
•	The Holt School (Ofsted 1, FSM 7.0%)</t>
  </si>
  <si>
    <t>Balfour Beatty has identified several local charities and community organisations to support through Balfour Beatty staff volunteering days, some examples of these are below:
•	    Wokingham Food Bank – emergency food
•	    Elevate Me Wokingham - Advice and support on employment, training, and education
•	    Promise Inclusion - support and activities for people with learning disabilities and autism
•	    Wokingham In Need: local run charity helping the homeless
We will make links with the Wokingham Volunteer Centre to identify further opportunities for volunteering to support local organisations in need.</t>
  </si>
  <si>
    <t>Balfour Beatty has researched and found various charities in the nearby area of the project for which charitable donations will be carefully considered and fundraising opportunities in line with WBC and Balfour Beatty priorities will be made. We will ensure that fundraising will cover a wide range of areas of focus to ensure a fair and even distribution of charitable donations.</t>
  </si>
  <si>
    <t xml:space="preserve">To enhance our project's success and support workforce development, we will collaborate with our supply chain partners to ensure the involvement of Xno. apprentices/trainees. These individuals will be integrated into various aspects of the project, gaining hands-on experience and contributing to our goals. We are committed to providing comprehensive training and mentorship to help them build valuable skills. </t>
  </si>
  <si>
    <r>
      <t xml:space="preserve">We will create valuable newsletters showcasing our social impact progress including the below:
     </t>
    </r>
    <r>
      <rPr>
        <b/>
        <sz val="10"/>
        <color theme="1" tint="0.249977111117893"/>
        <rFont val="Calibri"/>
        <family val="2"/>
      </rPr>
      <t xml:space="preserve">   1.	   Project Updates</t>
    </r>
    <r>
      <rPr>
        <sz val="10"/>
        <color theme="1" tint="0.249977111117893"/>
        <rFont val="Calibri"/>
        <family val="2"/>
      </rPr>
      <t xml:space="preserve">
          •	Progress reports on ongoing social impact projects.
          •	Milestones achieved and future goals.
   </t>
    </r>
    <r>
      <rPr>
        <b/>
        <sz val="10"/>
        <color theme="1" tint="0.249977111117893"/>
        <rFont val="Calibri"/>
        <family val="2"/>
      </rPr>
      <t xml:space="preserve">     2.    	Success Stories</t>
    </r>
    <r>
      <rPr>
        <sz val="10"/>
        <color theme="1" tint="0.249977111117893"/>
        <rFont val="Calibri"/>
        <family val="2"/>
      </rPr>
      <t xml:space="preserve">
          •	Testimonials from beneficiaries.
          •	Case studies of individuals or communities positively impacted.
</t>
    </r>
    <r>
      <rPr>
        <b/>
        <sz val="10"/>
        <color theme="1" tint="0.249977111117893"/>
        <rFont val="Calibri"/>
        <family val="2"/>
      </rPr>
      <t xml:space="preserve">        3.	     Volunteer Spotlights</t>
    </r>
    <r>
      <rPr>
        <sz val="10"/>
        <color theme="1" tint="0.249977111117893"/>
        <rFont val="Calibri"/>
        <family val="2"/>
      </rPr>
      <t xml:space="preserve">
          •	Profiles of dedicated volunteers.
          •	Interviews or stories highlighting their contributions.
</t>
    </r>
    <r>
      <rPr>
        <b/>
        <sz val="10"/>
        <color theme="1" tint="0.249977111117893"/>
        <rFont val="Calibri"/>
        <family val="2"/>
      </rPr>
      <t xml:space="preserve">        4.	     Partnership Highlights
</t>
    </r>
    <r>
      <rPr>
        <sz val="10"/>
        <color theme="1" tint="0.249977111117893"/>
        <rFont val="Calibri"/>
        <family val="2"/>
      </rPr>
      <t xml:space="preserve">          •	Features on collaborations with other organisations.
          •	Impact of these partnerships on our initiatives.
</t>
    </r>
    <r>
      <rPr>
        <b/>
        <sz val="10"/>
        <color theme="1" tint="0.249977111117893"/>
        <rFont val="Calibri"/>
        <family val="2"/>
      </rPr>
      <t xml:space="preserve">         5.	Upcoming Events</t>
    </r>
    <r>
      <rPr>
        <sz val="10"/>
        <color theme="1" tint="0.249977111117893"/>
        <rFont val="Calibri"/>
        <family val="2"/>
      </rPr>
      <t xml:space="preserve">
          •	Announcements of events, workshops, or webinars.
          •	Invitations to participate or volunteer.
   </t>
    </r>
    <r>
      <rPr>
        <b/>
        <sz val="10"/>
        <color theme="1" tint="0.249977111117893"/>
        <rFont val="Calibri"/>
        <family val="2"/>
      </rPr>
      <t xml:space="preserve">     6.   	Impact Metrics</t>
    </r>
    <r>
      <rPr>
        <sz val="10"/>
        <color theme="1" tint="0.249977111117893"/>
        <rFont val="Calibri"/>
        <family val="2"/>
      </rPr>
      <t xml:space="preserve">
          •	Data and statistics showing measurable outcomes.
          •	Infographics that visualise our progress.
</t>
    </r>
  </si>
  <si>
    <t>No of visits</t>
  </si>
  <si>
    <t>Agreed with WBC on 24-02-2025</t>
  </si>
  <si>
    <t>Measures</t>
  </si>
  <si>
    <t>Our goal is to engage with schools and colleges through career fairs, site visits, workshops/demonstrations and online engagment such as Construction Live.  This will provide students with valuable insights into the construction industry.  Our aim is to provide an immersive experience that inspires and educates students about the diverse career opportunities in the construction industry.</t>
  </si>
  <si>
    <t>Agreement</t>
  </si>
  <si>
    <t>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</si>
</sst>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8" formatCode="&quot;£&quot;#,##0.00;[Red]\-&quot;£&quot;#,##0.00"/>
    <numFmt numFmtId="164" formatCode="&quot;£&quot;#,##0.00"/>
  </numFmts>
  <fonts count="68" x14ac:knownFonts="1">
    <font>
      <sz val="11"/>
      <color theme="1"/>
      <name val="Calibri"/>
      <family val="2"/>
      <scheme val="minor"/>
    </font>
    <font>
      <sz val="11"/>
      <color rgb="FFFF0000"/>
      <name val="Calibri"/>
      <family val="2"/>
      <scheme val="minor"/>
    </font>
    <font>
      <b/>
      <sz val="11"/>
      <color theme="1"/>
      <name val="Calibri"/>
      <family val="2"/>
      <scheme val="minor"/>
    </font>
    <font>
      <b/>
      <sz val="14"/>
      <color rgb="FF7F7F7F"/>
      <name val="Arial"/>
      <family val="2"/>
    </font>
    <font>
      <b/>
      <sz val="13"/>
      <color rgb="FF7F7F7F"/>
      <name val="Arial"/>
      <family val="2"/>
    </font>
    <font>
      <sz val="13"/>
      <color rgb="FF7F7F7F"/>
      <name val="Arial"/>
      <family val="2"/>
    </font>
    <font>
      <b/>
      <sz val="12"/>
      <color rgb="FF7F7F7F"/>
      <name val="Arial"/>
      <family val="2"/>
    </font>
    <font>
      <b/>
      <sz val="11"/>
      <color rgb="FF7F7F7F"/>
      <name val="Arial"/>
      <family val="2"/>
    </font>
    <font>
      <b/>
      <sz val="11"/>
      <color rgb="FFFFFFFF"/>
      <name val="Calibri"/>
      <family val="2"/>
    </font>
    <font>
      <b/>
      <sz val="11"/>
      <color rgb="FF434448"/>
      <name val="Calibri"/>
      <family val="2"/>
    </font>
    <font>
      <b/>
      <sz val="11"/>
      <color rgb="FF434448"/>
      <name val="Calibri"/>
      <family val="2"/>
      <scheme val="minor"/>
    </font>
    <font>
      <b/>
      <sz val="16"/>
      <color theme="1"/>
      <name val="Calibri"/>
      <family val="2"/>
      <scheme val="minor"/>
    </font>
    <font>
      <b/>
      <sz val="16"/>
      <color rgb="FF005D99"/>
      <name val="Calibri"/>
      <family val="2"/>
      <scheme val="minor"/>
    </font>
    <font>
      <b/>
      <sz val="11"/>
      <color rgb="FFFF0000"/>
      <name val="Calibri"/>
      <family val="2"/>
      <scheme val="minor"/>
    </font>
    <font>
      <b/>
      <sz val="10"/>
      <color rgb="FFFFFFFF"/>
      <name val="Calibri"/>
      <family val="2"/>
    </font>
    <font>
      <b/>
      <sz val="10"/>
      <color theme="1" tint="0.249977111117893"/>
      <name val="Calibri"/>
      <family val="2"/>
    </font>
    <font>
      <sz val="10"/>
      <color theme="1" tint="0.249977111117893"/>
      <name val="Calibri"/>
      <family val="2"/>
    </font>
    <font>
      <sz val="11"/>
      <color rgb="FF434448"/>
      <name val="Calibri"/>
      <family val="2"/>
    </font>
    <font>
      <sz val="11"/>
      <color rgb="FF7F7F7F"/>
      <name val="Calibri"/>
      <family val="2"/>
    </font>
    <font>
      <b/>
      <sz val="10"/>
      <color rgb="FF434448"/>
      <name val="Calibri"/>
      <family val="2"/>
    </font>
    <font>
      <b/>
      <sz val="10"/>
      <color rgb="FFFF0000"/>
      <name val="Calibri"/>
      <family val="2"/>
    </font>
    <font>
      <sz val="11"/>
      <color theme="1" tint="0.249977111117893"/>
      <name val="Calibri"/>
      <family val="2"/>
      <scheme val="minor"/>
    </font>
    <font>
      <b/>
      <sz val="10"/>
      <color theme="1"/>
      <name val="Calibri"/>
      <family val="2"/>
      <scheme val="minor"/>
    </font>
    <font>
      <sz val="10"/>
      <color rgb="FFFF0000"/>
      <name val="Calibri"/>
      <family val="2"/>
      <scheme val="minor"/>
    </font>
    <font>
      <b/>
      <sz val="10"/>
      <name val="Calibri"/>
      <family val="2"/>
    </font>
    <font>
      <b/>
      <sz val="10"/>
      <color theme="0"/>
      <name val="Calibri"/>
      <family val="2"/>
    </font>
    <font>
      <b/>
      <sz val="9"/>
      <color theme="0"/>
      <name val="Calibri"/>
      <family val="2"/>
      <scheme val="minor"/>
    </font>
    <font>
      <sz val="11"/>
      <color theme="1" tint="0.14999847407452621"/>
      <name val="Calibri"/>
      <family val="2"/>
      <scheme val="minor"/>
    </font>
    <font>
      <b/>
      <sz val="10"/>
      <color theme="1" tint="0.14999847407452621"/>
      <name val="Calibri"/>
      <family val="2"/>
    </font>
    <font>
      <b/>
      <sz val="11"/>
      <color rgb="FFFF0000"/>
      <name val="Calibri"/>
      <family val="2"/>
    </font>
    <font>
      <b/>
      <u/>
      <sz val="14"/>
      <name val="Calibri"/>
      <family val="2"/>
      <scheme val="minor"/>
    </font>
    <font>
      <b/>
      <u/>
      <sz val="12"/>
      <name val="Calibri"/>
      <family val="2"/>
      <scheme val="minor"/>
    </font>
    <font>
      <sz val="12"/>
      <color theme="1"/>
      <name val="Calibri"/>
      <family val="2"/>
      <scheme val="minor"/>
    </font>
    <font>
      <b/>
      <sz val="12"/>
      <color theme="1" tint="0.249977111117893"/>
      <name val="Calibri"/>
      <family val="2"/>
      <scheme val="minor"/>
    </font>
    <font>
      <b/>
      <sz val="14"/>
      <color rgb="FFFF0000"/>
      <name val="Calibri"/>
      <family val="2"/>
      <scheme val="minor"/>
    </font>
    <font>
      <b/>
      <sz val="12"/>
      <color rgb="FF404040"/>
      <name val="Calibri"/>
      <family val="2"/>
      <scheme val="minor"/>
    </font>
    <font>
      <sz val="8"/>
      <color theme="1" tint="0.249977111117893"/>
      <name val="Calibri"/>
      <family val="2"/>
    </font>
    <font>
      <sz val="10"/>
      <name val="Calibri"/>
      <family val="2"/>
    </font>
    <font>
      <sz val="11"/>
      <name val="Calibri"/>
      <family val="2"/>
      <scheme val="minor"/>
    </font>
    <font>
      <sz val="8"/>
      <name val="Calibri"/>
      <family val="2"/>
    </font>
    <font>
      <b/>
      <sz val="36"/>
      <color theme="1"/>
      <name val="Calibri"/>
      <family val="2"/>
      <scheme val="minor"/>
    </font>
    <font>
      <sz val="16"/>
      <color theme="1"/>
      <name val="Calibri"/>
      <family val="2"/>
      <scheme val="minor"/>
    </font>
    <font>
      <b/>
      <sz val="18"/>
      <color theme="1"/>
      <name val="Calibri"/>
      <family val="2"/>
      <scheme val="minor"/>
    </font>
    <font>
      <b/>
      <sz val="16"/>
      <name val="Calibri"/>
      <family val="2"/>
      <scheme val="minor"/>
    </font>
    <font>
      <b/>
      <sz val="22"/>
      <color theme="1"/>
      <name val="Calibri"/>
      <family val="2"/>
      <scheme val="minor"/>
    </font>
    <font>
      <sz val="48"/>
      <color theme="1"/>
      <name val="Calibri"/>
      <family val="2"/>
      <scheme val="minor"/>
    </font>
    <font>
      <b/>
      <sz val="14"/>
      <color theme="1"/>
      <name val="Calibri"/>
      <family val="2"/>
      <scheme val="minor"/>
    </font>
    <font>
      <sz val="14"/>
      <color theme="1"/>
      <name val="Calibri"/>
      <family val="2"/>
      <scheme val="minor"/>
    </font>
    <font>
      <sz val="14"/>
      <name val="Calibri"/>
      <family val="2"/>
      <scheme val="minor"/>
    </font>
    <font>
      <b/>
      <sz val="15"/>
      <color theme="1"/>
      <name val="Calibri"/>
      <family val="2"/>
      <scheme val="minor"/>
    </font>
    <font>
      <b/>
      <sz val="28"/>
      <color theme="1"/>
      <name val="Calibri"/>
      <family val="2"/>
      <scheme val="minor"/>
    </font>
    <font>
      <sz val="11"/>
      <name val="Calibri"/>
      <family val="2"/>
    </font>
    <font>
      <sz val="10"/>
      <color rgb="FF434448"/>
      <name val="Calibri"/>
      <family val="2"/>
    </font>
    <font>
      <sz val="10"/>
      <color rgb="FF404040"/>
      <name val="Calibri"/>
      <family val="2"/>
    </font>
    <font>
      <b/>
      <sz val="8"/>
      <color rgb="FFFF0000"/>
      <name val="Calibri"/>
      <family val="2"/>
    </font>
    <font>
      <b/>
      <sz val="8"/>
      <color rgb="FF434448"/>
      <name val="Calibri"/>
      <family val="2"/>
    </font>
    <font>
      <b/>
      <sz val="8"/>
      <color rgb="FFFFFFFF"/>
      <name val="Calibri"/>
      <family val="2"/>
    </font>
    <font>
      <sz val="8"/>
      <color rgb="FF434448"/>
      <name val="Calibri"/>
      <family val="2"/>
    </font>
    <font>
      <b/>
      <sz val="10"/>
      <color rgb="FF404040"/>
      <name val="Calibri"/>
      <family val="2"/>
    </font>
    <font>
      <b/>
      <sz val="7"/>
      <color rgb="FF404040"/>
      <name val="Calibri"/>
      <family val="2"/>
    </font>
    <font>
      <sz val="7"/>
      <color rgb="FF404040"/>
      <name val="Calibri"/>
      <family val="2"/>
    </font>
    <font>
      <b/>
      <sz val="8"/>
      <color rgb="FF404040"/>
      <name val="Calibri"/>
      <family val="2"/>
    </font>
    <font>
      <sz val="10"/>
      <color rgb="FFFFFFFF"/>
      <name val="Calibri"/>
      <family val="2"/>
    </font>
    <font>
      <sz val="10"/>
      <color rgb="FF404040"/>
      <name val="Calibri"/>
      <family val="2"/>
      <scheme val="minor"/>
    </font>
    <font>
      <b/>
      <sz val="12"/>
      <color rgb="FF434448"/>
      <name val="Calibri"/>
      <family val="2"/>
    </font>
    <font>
      <sz val="8"/>
      <name val="Calibri"/>
      <family val="2"/>
      <scheme val="minor"/>
    </font>
    <font>
      <b/>
      <sz val="11"/>
      <name val="Calibri"/>
      <family val="2"/>
    </font>
    <font>
      <sz val="10"/>
      <color theme="1"/>
      <name val="Calibri"/>
      <family val="2"/>
      <scheme val="minor"/>
    </font>
  </fonts>
  <fills count="25">
    <fill>
      <patternFill patternType="none"/>
    </fill>
    <fill>
      <patternFill patternType="gray125"/>
    </fill>
    <fill>
      <patternFill patternType="solid">
        <fgColor theme="0"/>
        <bgColor indexed="64"/>
      </patternFill>
    </fill>
    <fill>
      <patternFill patternType="solid">
        <fgColor rgb="FF39BCB7"/>
        <bgColor indexed="64"/>
      </patternFill>
    </fill>
    <fill>
      <patternFill patternType="solid">
        <fgColor theme="9" tint="0.79998168889431442"/>
        <bgColor indexed="64"/>
      </patternFill>
    </fill>
    <fill>
      <patternFill patternType="solid">
        <fgColor rgb="FFD9D9D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2"/>
        <bgColor indexed="64"/>
      </patternFill>
    </fill>
    <fill>
      <patternFill patternType="solid">
        <fgColor rgb="FFFFFF00"/>
        <bgColor indexed="64"/>
      </patternFill>
    </fill>
    <fill>
      <patternFill patternType="solid">
        <fgColor theme="3" tint="0.39997558519241921"/>
        <bgColor indexed="64"/>
      </patternFill>
    </fill>
    <fill>
      <patternFill patternType="solid">
        <fgColor rgb="FFFF0000"/>
        <bgColor indexed="64"/>
      </patternFill>
    </fill>
    <fill>
      <patternFill patternType="solid">
        <fgColor theme="5" tint="0.59999389629810485"/>
        <bgColor indexed="64"/>
      </patternFill>
    </fill>
    <fill>
      <patternFill patternType="solid">
        <fgColor theme="5"/>
        <bgColor indexed="64"/>
      </patternFill>
    </fill>
    <fill>
      <patternFill patternType="solid">
        <fgColor rgb="FF00B050"/>
        <bgColor indexed="64"/>
      </patternFill>
    </fill>
    <fill>
      <patternFill patternType="solid">
        <fgColor rgb="FFFFC000"/>
        <bgColor indexed="64"/>
      </patternFill>
    </fill>
    <fill>
      <patternFill patternType="solid">
        <fgColor rgb="FFF79646"/>
        <bgColor indexed="64"/>
      </patternFill>
    </fill>
    <fill>
      <patternFill patternType="solid">
        <fgColor rgb="FF92D05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rgb="FFFF0066"/>
        <bgColor indexed="64"/>
      </patternFill>
    </fill>
  </fills>
  <borders count="190">
    <border>
      <left/>
      <right/>
      <top/>
      <bottom/>
      <diagonal/>
    </border>
    <border>
      <left style="medium">
        <color indexed="64"/>
      </left>
      <right style="thin">
        <color rgb="FF434448"/>
      </right>
      <top style="medium">
        <color indexed="64"/>
      </top>
      <bottom style="thin">
        <color rgb="FF434448"/>
      </bottom>
      <diagonal/>
    </border>
    <border>
      <left style="thin">
        <color rgb="FF434448"/>
      </left>
      <right style="thin">
        <color rgb="FF434448"/>
      </right>
      <top style="medium">
        <color indexed="64"/>
      </top>
      <bottom style="thin">
        <color rgb="FF434448"/>
      </bottom>
      <diagonal/>
    </border>
    <border>
      <left style="thin">
        <color rgb="FF434448"/>
      </left>
      <right style="medium">
        <color rgb="FF434448"/>
      </right>
      <top style="medium">
        <color rgb="FF434448"/>
      </top>
      <bottom style="thin">
        <color rgb="FF434448"/>
      </bottom>
      <diagonal/>
    </border>
    <border>
      <left/>
      <right/>
      <top style="medium">
        <color rgb="FF434448"/>
      </top>
      <bottom style="thin">
        <color rgb="FF434448"/>
      </bottom>
      <diagonal/>
    </border>
    <border>
      <left/>
      <right style="thin">
        <color rgb="FF434448"/>
      </right>
      <top style="medium">
        <color rgb="FF434448"/>
      </top>
      <bottom style="thin">
        <color rgb="FF434448"/>
      </bottom>
      <diagonal/>
    </border>
    <border>
      <left style="thin">
        <color rgb="FF434448"/>
      </left>
      <right style="thin">
        <color rgb="FF434448"/>
      </right>
      <top style="medium">
        <color rgb="FF434448"/>
      </top>
      <bottom style="thin">
        <color rgb="FF434448"/>
      </bottom>
      <diagonal/>
    </border>
    <border>
      <left style="medium">
        <color rgb="FF434448"/>
      </left>
      <right/>
      <top/>
      <bottom/>
      <diagonal/>
    </border>
    <border>
      <left style="medium">
        <color indexed="64"/>
      </left>
      <right style="thin">
        <color rgb="FF434448"/>
      </right>
      <top style="thin">
        <color rgb="FF434448"/>
      </top>
      <bottom style="thin">
        <color rgb="FF434448"/>
      </bottom>
      <diagonal/>
    </border>
    <border>
      <left style="thin">
        <color rgb="FF434448"/>
      </left>
      <right style="thin">
        <color rgb="FF434448"/>
      </right>
      <top style="thin">
        <color rgb="FF434448"/>
      </top>
      <bottom style="thin">
        <color rgb="FF434448"/>
      </bottom>
      <diagonal/>
    </border>
    <border>
      <left style="thin">
        <color rgb="FF434448"/>
      </left>
      <right style="medium">
        <color rgb="FF434448"/>
      </right>
      <top style="thin">
        <color rgb="FF434448"/>
      </top>
      <bottom style="thin">
        <color rgb="FF434448"/>
      </bottom>
      <diagonal/>
    </border>
    <border>
      <left/>
      <right/>
      <top style="thin">
        <color rgb="FF434448"/>
      </top>
      <bottom style="thin">
        <color rgb="FF434448"/>
      </bottom>
      <diagonal/>
    </border>
    <border>
      <left/>
      <right style="thin">
        <color rgb="FF434448"/>
      </right>
      <top style="thin">
        <color rgb="FF434448"/>
      </top>
      <bottom style="thin">
        <color rgb="FF434448"/>
      </bottom>
      <diagonal/>
    </border>
    <border>
      <left style="medium">
        <color indexed="64"/>
      </left>
      <right style="thin">
        <color rgb="FF434448"/>
      </right>
      <top style="thin">
        <color rgb="FF434448"/>
      </top>
      <bottom style="medium">
        <color indexed="64"/>
      </bottom>
      <diagonal/>
    </border>
    <border>
      <left style="thin">
        <color rgb="FF434448"/>
      </left>
      <right style="thin">
        <color rgb="FF434448"/>
      </right>
      <top style="thin">
        <color rgb="FF434448"/>
      </top>
      <bottom style="medium">
        <color indexed="64"/>
      </bottom>
      <diagonal/>
    </border>
    <border>
      <left style="thin">
        <color rgb="FF434448"/>
      </left>
      <right style="medium">
        <color rgb="FF434448"/>
      </right>
      <top style="thin">
        <color rgb="FF434448"/>
      </top>
      <bottom style="medium">
        <color rgb="FF434448"/>
      </bottom>
      <diagonal/>
    </border>
    <border>
      <left/>
      <right/>
      <top style="thin">
        <color rgb="FF434448"/>
      </top>
      <bottom style="medium">
        <color rgb="FF434448"/>
      </bottom>
      <diagonal/>
    </border>
    <border>
      <left/>
      <right style="thin">
        <color rgb="FF434448"/>
      </right>
      <top style="thin">
        <color rgb="FF434448"/>
      </top>
      <bottom style="medium">
        <color rgb="FF434448"/>
      </bottom>
      <diagonal/>
    </border>
    <border>
      <left style="thin">
        <color rgb="FF434448"/>
      </left>
      <right style="thin">
        <color rgb="FF434448"/>
      </right>
      <top style="thin">
        <color rgb="FF434448"/>
      </top>
      <bottom style="medium">
        <color rgb="FF434448"/>
      </bottom>
      <diagonal/>
    </border>
    <border>
      <left/>
      <right/>
      <top/>
      <bottom style="medium">
        <color rgb="FF434448"/>
      </bottom>
      <diagonal/>
    </border>
    <border>
      <left style="medium">
        <color indexed="64"/>
      </left>
      <right style="thin">
        <color rgb="FF434448"/>
      </right>
      <top style="medium">
        <color indexed="64"/>
      </top>
      <bottom style="medium">
        <color indexed="64"/>
      </bottom>
      <diagonal/>
    </border>
    <border>
      <left style="thin">
        <color rgb="FF434448"/>
      </left>
      <right style="thin">
        <color rgb="FF434448"/>
      </right>
      <top style="medium">
        <color indexed="64"/>
      </top>
      <bottom style="medium">
        <color indexed="64"/>
      </bottom>
      <diagonal/>
    </border>
    <border>
      <left style="thin">
        <color rgb="FF434448"/>
      </left>
      <right style="medium">
        <color indexed="64"/>
      </right>
      <top style="medium">
        <color indexed="64"/>
      </top>
      <bottom style="medium">
        <color indexed="64"/>
      </bottom>
      <diagonal/>
    </border>
    <border>
      <left/>
      <right style="thin">
        <color rgb="FF434448"/>
      </right>
      <top style="medium">
        <color rgb="FF434448"/>
      </top>
      <bottom/>
      <diagonal/>
    </border>
    <border>
      <left style="thin">
        <color rgb="FF434448"/>
      </left>
      <right style="thin">
        <color rgb="FF434448"/>
      </right>
      <top style="medium">
        <color rgb="FF434448"/>
      </top>
      <bottom/>
      <diagonal/>
    </border>
    <border>
      <left style="thin">
        <color rgb="FF434448"/>
      </left>
      <right style="medium">
        <color rgb="FF434448"/>
      </right>
      <top style="medium">
        <color rgb="FF434448"/>
      </top>
      <bottom/>
      <diagonal/>
    </border>
    <border>
      <left style="medium">
        <color rgb="FF434448"/>
      </left>
      <right style="medium">
        <color rgb="FF434448"/>
      </right>
      <top style="medium">
        <color rgb="FF434448"/>
      </top>
      <bottom style="medium">
        <color rgb="FF434448"/>
      </bottom>
      <diagonal/>
    </border>
    <border>
      <left style="thin">
        <color rgb="FF434448"/>
      </left>
      <right/>
      <top style="medium">
        <color rgb="FF434448"/>
      </top>
      <bottom/>
      <diagonal/>
    </border>
    <border>
      <left style="thin">
        <color indexed="64"/>
      </left>
      <right style="thin">
        <color indexed="64"/>
      </right>
      <top/>
      <bottom/>
      <diagonal/>
    </border>
    <border>
      <left/>
      <right style="thin">
        <color rgb="FF434448"/>
      </right>
      <top/>
      <bottom style="medium">
        <color rgb="FF434448"/>
      </bottom>
      <diagonal/>
    </border>
    <border>
      <left style="thin">
        <color rgb="FF434448"/>
      </left>
      <right style="thin">
        <color rgb="FF434448"/>
      </right>
      <top/>
      <bottom style="medium">
        <color rgb="FF434448"/>
      </bottom>
      <diagonal/>
    </border>
    <border>
      <left style="thin">
        <color rgb="FF434448"/>
      </left>
      <right style="medium">
        <color rgb="FF434448"/>
      </right>
      <top/>
      <bottom style="medium">
        <color rgb="FF434448"/>
      </bottom>
      <diagonal/>
    </border>
    <border>
      <left style="medium">
        <color rgb="FF434448"/>
      </left>
      <right style="thin">
        <color rgb="FF434448"/>
      </right>
      <top style="medium">
        <color rgb="FF434448"/>
      </top>
      <bottom style="medium">
        <color rgb="FF434448"/>
      </bottom>
      <diagonal/>
    </border>
    <border>
      <left/>
      <right style="thin">
        <color rgb="FF434448"/>
      </right>
      <top style="medium">
        <color rgb="FF434448"/>
      </top>
      <bottom style="medium">
        <color rgb="FF434448"/>
      </bottom>
      <diagonal/>
    </border>
    <border>
      <left style="thin">
        <color rgb="FF434448"/>
      </left>
      <right style="thin">
        <color rgb="FF434448"/>
      </right>
      <top style="medium">
        <color rgb="FF434448"/>
      </top>
      <bottom style="medium">
        <color rgb="FF434448"/>
      </bottom>
      <diagonal/>
    </border>
    <border>
      <left style="thin">
        <color rgb="FF434448"/>
      </left>
      <right style="medium">
        <color rgb="FF434448"/>
      </right>
      <top style="medium">
        <color rgb="FF434448"/>
      </top>
      <bottom style="medium">
        <color rgb="FF434448"/>
      </bottom>
      <diagonal/>
    </border>
    <border>
      <left/>
      <right/>
      <top style="medium">
        <color rgb="FF434448"/>
      </top>
      <bottom style="medium">
        <color rgb="FF434448"/>
      </bottom>
      <diagonal/>
    </border>
    <border>
      <left style="thin">
        <color rgb="FF434448"/>
      </left>
      <right/>
      <top style="medium">
        <color rgb="FF434448"/>
      </top>
      <bottom style="medium">
        <color rgb="FF434448"/>
      </bottom>
      <diagonal/>
    </border>
    <border>
      <left style="medium">
        <color indexed="64"/>
      </left>
      <right style="medium">
        <color indexed="64"/>
      </right>
      <top style="medium">
        <color indexed="64"/>
      </top>
      <bottom/>
      <diagonal/>
    </border>
    <border>
      <left style="medium">
        <color rgb="FF434448"/>
      </left>
      <right style="thin">
        <color rgb="FF434448"/>
      </right>
      <top style="medium">
        <color rgb="FF434448"/>
      </top>
      <bottom style="thin">
        <color rgb="FF434448"/>
      </bottom>
      <diagonal/>
    </border>
    <border>
      <left style="thin">
        <color rgb="FF434448"/>
      </left>
      <right/>
      <top style="medium">
        <color rgb="FF434448"/>
      </top>
      <bottom style="thin">
        <color rgb="FF434448"/>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rgb="FF434448"/>
      </left>
      <right style="thin">
        <color rgb="FF434448"/>
      </right>
      <top style="thin">
        <color rgb="FF434448"/>
      </top>
      <bottom style="thin">
        <color rgb="FF434448"/>
      </bottom>
      <diagonal/>
    </border>
    <border>
      <left style="thin">
        <color rgb="FF434448"/>
      </left>
      <right/>
      <top style="thin">
        <color rgb="FF434448"/>
      </top>
      <bottom style="thin">
        <color rgb="FF434448"/>
      </bottom>
      <diagonal/>
    </border>
    <border>
      <left style="medium">
        <color rgb="FF434448"/>
      </left>
      <right style="thin">
        <color rgb="FF434448"/>
      </right>
      <top style="thin">
        <color rgb="FF434448"/>
      </top>
      <bottom/>
      <diagonal/>
    </border>
    <border>
      <left style="medium">
        <color rgb="FF434448"/>
      </left>
      <right style="thin">
        <color rgb="FF434448"/>
      </right>
      <top/>
      <bottom style="thin">
        <color rgb="FF434448"/>
      </bottom>
      <diagonal/>
    </border>
    <border>
      <left style="medium">
        <color indexed="64"/>
      </left>
      <right style="medium">
        <color indexed="64"/>
      </right>
      <top/>
      <bottom style="medium">
        <color indexed="64"/>
      </bottom>
      <diagonal/>
    </border>
    <border>
      <left style="medium">
        <color rgb="FF434448"/>
      </left>
      <right style="thin">
        <color rgb="FF434448"/>
      </right>
      <top style="thin">
        <color rgb="FF434448"/>
      </top>
      <bottom style="medium">
        <color rgb="FF434448"/>
      </bottom>
      <diagonal/>
    </border>
    <border>
      <left style="thin">
        <color rgb="FF434448"/>
      </left>
      <right/>
      <top style="thin">
        <color rgb="FF434448"/>
      </top>
      <bottom style="medium">
        <color rgb="FF434448"/>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434448"/>
      </left>
      <right style="thin">
        <color rgb="FF434448"/>
      </right>
      <top/>
      <bottom style="medium">
        <color rgb="FF434448"/>
      </bottom>
      <diagonal/>
    </border>
    <border>
      <left style="thin">
        <color rgb="FF434448"/>
      </left>
      <right/>
      <top/>
      <bottom style="medium">
        <color rgb="FF434448"/>
      </bottom>
      <diagonal/>
    </border>
    <border>
      <left style="thin">
        <color rgb="FF434448"/>
      </left>
      <right style="thin">
        <color rgb="FF434448"/>
      </right>
      <top/>
      <bottom style="thin">
        <color rgb="FF434448"/>
      </bottom>
      <diagonal/>
    </border>
    <border>
      <left style="thin">
        <color rgb="FF434448"/>
      </left>
      <right style="medium">
        <color rgb="FF434448"/>
      </right>
      <top/>
      <bottom style="thin">
        <color rgb="FF434448"/>
      </bottom>
      <diagonal/>
    </border>
    <border>
      <left/>
      <right/>
      <top/>
      <bottom style="thin">
        <color rgb="FF434448"/>
      </bottom>
      <diagonal/>
    </border>
    <border>
      <left style="thin">
        <color rgb="FF434448"/>
      </left>
      <right style="thin">
        <color rgb="FF434448"/>
      </right>
      <top style="thin">
        <color rgb="FF434448"/>
      </top>
      <bottom/>
      <diagonal/>
    </border>
    <border>
      <left style="thin">
        <color rgb="FF434448"/>
      </left>
      <right style="medium">
        <color rgb="FF434448"/>
      </right>
      <top style="thin">
        <color rgb="FF434448"/>
      </top>
      <bottom/>
      <diagonal/>
    </border>
    <border>
      <left/>
      <right style="thin">
        <color rgb="FF434448"/>
      </right>
      <top/>
      <bottom style="thin">
        <color rgb="FF434448"/>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rgb="FF434448"/>
      </left>
      <right/>
      <top style="medium">
        <color rgb="FF434448"/>
      </top>
      <bottom style="thin">
        <color rgb="FF434448"/>
      </bottom>
      <diagonal/>
    </border>
    <border>
      <left style="medium">
        <color rgb="FF434448"/>
      </left>
      <right/>
      <top style="thin">
        <color rgb="FF434448"/>
      </top>
      <bottom style="thin">
        <color rgb="FF434448"/>
      </bottom>
      <diagonal/>
    </border>
    <border>
      <left style="medium">
        <color rgb="FF434448"/>
      </left>
      <right/>
      <top style="thin">
        <color rgb="FF434448"/>
      </top>
      <bottom style="medium">
        <color rgb="FF434448"/>
      </bottom>
      <diagonal/>
    </border>
    <border>
      <left style="medium">
        <color indexed="64"/>
      </left>
      <right/>
      <top/>
      <bottom/>
      <diagonal/>
    </border>
    <border>
      <left style="medium">
        <color indexed="64"/>
      </left>
      <right/>
      <top/>
      <bottom style="medium">
        <color indexed="64"/>
      </bottom>
      <diagonal/>
    </border>
    <border>
      <left style="thin">
        <color indexed="64"/>
      </left>
      <right/>
      <top/>
      <bottom/>
      <diagonal/>
    </border>
    <border>
      <left style="medium">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rgb="FF434448"/>
      </top>
      <bottom/>
      <diagonal/>
    </border>
    <border>
      <left style="medium">
        <color rgb="FF434448"/>
      </left>
      <right style="thin">
        <color rgb="FF434448"/>
      </right>
      <top/>
      <bottom/>
      <diagonal/>
    </border>
    <border>
      <left/>
      <right/>
      <top style="medium">
        <color rgb="FF434448"/>
      </top>
      <bottom/>
      <diagonal/>
    </border>
    <border>
      <left style="medium">
        <color rgb="FF434448"/>
      </left>
      <right style="thin">
        <color rgb="FF434448"/>
      </right>
      <top style="medium">
        <color rgb="FF434448"/>
      </top>
      <bottom/>
      <diagonal/>
    </border>
    <border>
      <left style="thin">
        <color rgb="FF434448"/>
      </left>
      <right/>
      <top style="thin">
        <color rgb="FF434448"/>
      </top>
      <bottom/>
      <diagonal/>
    </border>
    <border>
      <left style="thin">
        <color rgb="FF434448"/>
      </left>
      <right/>
      <top/>
      <bottom style="thin">
        <color rgb="FF434448"/>
      </bottom>
      <diagonal/>
    </border>
    <border>
      <left/>
      <right style="thin">
        <color rgb="FF434448"/>
      </right>
      <top style="medium">
        <color indexed="64"/>
      </top>
      <bottom style="thin">
        <color rgb="FF434448"/>
      </bottom>
      <diagonal/>
    </border>
    <border>
      <left style="thin">
        <color rgb="FF434448"/>
      </left>
      <right style="medium">
        <color rgb="FF434448"/>
      </right>
      <top style="medium">
        <color indexed="64"/>
      </top>
      <bottom style="thin">
        <color rgb="FF434448"/>
      </bottom>
      <diagonal/>
    </border>
    <border>
      <left style="medium">
        <color rgb="FF434448"/>
      </left>
      <right style="thin">
        <color rgb="FF434448"/>
      </right>
      <top style="medium">
        <color indexed="64"/>
      </top>
      <bottom/>
      <diagonal/>
    </border>
    <border>
      <left/>
      <right/>
      <top style="medium">
        <color indexed="64"/>
      </top>
      <bottom style="thin">
        <color rgb="FF434448"/>
      </bottom>
      <diagonal/>
    </border>
    <border>
      <left style="thin">
        <color rgb="FF434448"/>
      </left>
      <right/>
      <top style="medium">
        <color indexed="64"/>
      </top>
      <bottom style="thin">
        <color rgb="FF434448"/>
      </bottom>
      <diagonal/>
    </border>
    <border>
      <left style="thin">
        <color rgb="FF434448"/>
      </left>
      <right style="medium">
        <color indexed="64"/>
      </right>
      <top style="medium">
        <color indexed="64"/>
      </top>
      <bottom style="thin">
        <color rgb="FF434448"/>
      </bottom>
      <diagonal/>
    </border>
    <border>
      <left style="thin">
        <color rgb="FF434448"/>
      </left>
      <right style="medium">
        <color indexed="64"/>
      </right>
      <top style="thin">
        <color rgb="FF434448"/>
      </top>
      <bottom style="thin">
        <color rgb="FF434448"/>
      </bottom>
      <diagonal/>
    </border>
    <border>
      <left/>
      <right style="thin">
        <color rgb="FF434448"/>
      </right>
      <top style="thin">
        <color rgb="FF434448"/>
      </top>
      <bottom style="medium">
        <color indexed="64"/>
      </bottom>
      <diagonal/>
    </border>
    <border>
      <left/>
      <right/>
      <top/>
      <bottom style="medium">
        <color indexed="64"/>
      </bottom>
      <diagonal/>
    </border>
    <border>
      <left style="thin">
        <color rgb="FF434448"/>
      </left>
      <right style="medium">
        <color rgb="FF434448"/>
      </right>
      <top style="thin">
        <color rgb="FF434448"/>
      </top>
      <bottom style="medium">
        <color indexed="64"/>
      </bottom>
      <diagonal/>
    </border>
    <border>
      <left style="medium">
        <color rgb="FF434448"/>
      </left>
      <right style="thin">
        <color rgb="FF434448"/>
      </right>
      <top/>
      <bottom style="medium">
        <color indexed="64"/>
      </bottom>
      <diagonal/>
    </border>
    <border>
      <left/>
      <right/>
      <top style="thin">
        <color rgb="FF434448"/>
      </top>
      <bottom style="medium">
        <color indexed="64"/>
      </bottom>
      <diagonal/>
    </border>
    <border>
      <left style="thin">
        <color rgb="FF434448"/>
      </left>
      <right/>
      <top style="thin">
        <color rgb="FF434448"/>
      </top>
      <bottom style="medium">
        <color indexed="64"/>
      </bottom>
      <diagonal/>
    </border>
    <border>
      <left style="thin">
        <color rgb="FF434448"/>
      </left>
      <right style="medium">
        <color indexed="64"/>
      </right>
      <top style="thin">
        <color rgb="FF434448"/>
      </top>
      <bottom style="medium">
        <color indexed="64"/>
      </bottom>
      <diagonal/>
    </border>
    <border>
      <left/>
      <right/>
      <top style="medium">
        <color indexed="64"/>
      </top>
      <bottom/>
      <diagonal/>
    </border>
    <border>
      <left style="medium">
        <color rgb="FF434448"/>
      </left>
      <right style="thin">
        <color rgb="FF434448"/>
      </right>
      <top style="thin">
        <color rgb="FF434448"/>
      </top>
      <bottom style="medium">
        <color indexed="64"/>
      </bottom>
      <diagonal/>
    </border>
    <border>
      <left/>
      <right style="thin">
        <color rgb="FF434448"/>
      </right>
      <top style="medium">
        <color indexed="64"/>
      </top>
      <bottom style="medium">
        <color indexed="64"/>
      </bottom>
      <diagonal/>
    </border>
    <border>
      <left style="thin">
        <color rgb="FF434448"/>
      </left>
      <right style="medium">
        <color rgb="FF434448"/>
      </right>
      <top style="medium">
        <color indexed="64"/>
      </top>
      <bottom style="medium">
        <color indexed="64"/>
      </bottom>
      <diagonal/>
    </border>
    <border>
      <left/>
      <right/>
      <top style="medium">
        <color indexed="64"/>
      </top>
      <bottom style="medium">
        <color indexed="64"/>
      </bottom>
      <diagonal/>
    </border>
    <border>
      <left style="medium">
        <color rgb="FF434448"/>
      </left>
      <right style="thin">
        <color rgb="FF434448"/>
      </right>
      <top style="medium">
        <color indexed="64"/>
      </top>
      <bottom style="medium">
        <color indexed="64"/>
      </bottom>
      <diagonal/>
    </border>
    <border>
      <left style="thin">
        <color rgb="FF434448"/>
      </left>
      <right/>
      <top style="medium">
        <color indexed="64"/>
      </top>
      <bottom style="medium">
        <color indexed="64"/>
      </bottom>
      <diagonal/>
    </border>
    <border>
      <left style="medium">
        <color rgb="FF434448"/>
      </left>
      <right style="thin">
        <color rgb="FF434448"/>
      </right>
      <top style="medium">
        <color indexed="64"/>
      </top>
      <bottom style="thin">
        <color rgb="FF434448"/>
      </bottom>
      <diagonal/>
    </border>
    <border>
      <left style="thin">
        <color rgb="FF434448"/>
      </left>
      <right style="medium">
        <color indexed="64"/>
      </right>
      <top/>
      <bottom style="thin">
        <color rgb="FF434448"/>
      </bottom>
      <diagonal/>
    </border>
    <border>
      <left/>
      <right style="thin">
        <color rgb="FF434448"/>
      </right>
      <top/>
      <bottom style="medium">
        <color indexed="64"/>
      </bottom>
      <diagonal/>
    </border>
    <border>
      <left style="thin">
        <color rgb="FF434448"/>
      </left>
      <right style="thin">
        <color rgb="FF434448"/>
      </right>
      <top/>
      <bottom style="medium">
        <color indexed="64"/>
      </bottom>
      <diagonal/>
    </border>
    <border>
      <left style="thin">
        <color rgb="FF434448"/>
      </left>
      <right style="medium">
        <color rgb="FF434448"/>
      </right>
      <top/>
      <bottom style="medium">
        <color indexed="64"/>
      </bottom>
      <diagonal/>
    </border>
    <border>
      <left style="thin">
        <color rgb="FF434448"/>
      </left>
      <right/>
      <top/>
      <bottom style="medium">
        <color indexed="64"/>
      </bottom>
      <diagonal/>
    </border>
    <border>
      <left style="thin">
        <color rgb="FF434448"/>
      </left>
      <right style="medium">
        <color indexed="64"/>
      </right>
      <top/>
      <bottom style="medium">
        <color indexed="64"/>
      </bottom>
      <diagonal/>
    </border>
    <border>
      <left/>
      <right style="thin">
        <color rgb="FF434448"/>
      </right>
      <top/>
      <bottom/>
      <diagonal/>
    </border>
    <border>
      <left style="thin">
        <color rgb="FF434448"/>
      </left>
      <right style="thin">
        <color rgb="FF434448"/>
      </right>
      <top/>
      <bottom/>
      <diagonal/>
    </border>
    <border>
      <left style="thin">
        <color rgb="FF434448"/>
      </left>
      <right style="medium">
        <color rgb="FF434448"/>
      </right>
      <top/>
      <bottom/>
      <diagonal/>
    </border>
    <border>
      <left style="thin">
        <color rgb="FF434448"/>
      </left>
      <right/>
      <top/>
      <bottom/>
      <diagonal/>
    </border>
    <border>
      <left/>
      <right style="thin">
        <color rgb="FF434448"/>
      </right>
      <top style="thin">
        <color rgb="FF434448"/>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rgb="FF434448"/>
      </left>
      <right style="thin">
        <color rgb="FF434448"/>
      </right>
      <top style="medium">
        <color indexed="64"/>
      </top>
      <bottom/>
      <diagonal/>
    </border>
    <border>
      <left style="thin">
        <color rgb="FF434448"/>
      </left>
      <right/>
      <top style="medium">
        <color indexed="64"/>
      </top>
      <bottom/>
      <diagonal/>
    </border>
    <border>
      <left style="thin">
        <color rgb="FF434448"/>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434448"/>
      </left>
      <right style="medium">
        <color indexed="64"/>
      </right>
      <top style="thin">
        <color rgb="FF434448"/>
      </top>
      <bottom/>
      <diagonal/>
    </border>
    <border>
      <left style="medium">
        <color indexed="64"/>
      </left>
      <right style="medium">
        <color indexed="64"/>
      </right>
      <top style="medium">
        <color indexed="64"/>
      </top>
      <bottom style="thin">
        <color rgb="FF434448"/>
      </bottom>
      <diagonal/>
    </border>
    <border>
      <left style="medium">
        <color indexed="64"/>
      </left>
      <right style="medium">
        <color indexed="64"/>
      </right>
      <top style="thin">
        <color rgb="FF434448"/>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medium">
        <color rgb="FF434448"/>
      </right>
      <top/>
      <bottom style="thin">
        <color rgb="FF434448"/>
      </bottom>
      <diagonal/>
    </border>
    <border>
      <left/>
      <right style="medium">
        <color rgb="FF434448"/>
      </right>
      <top/>
      <bottom style="medium">
        <color indexed="64"/>
      </bottom>
      <diagonal/>
    </border>
    <border>
      <left/>
      <right style="medium">
        <color rgb="FF434448"/>
      </right>
      <top style="thin">
        <color rgb="FF434448"/>
      </top>
      <bottom style="thin">
        <color rgb="FF434448"/>
      </bottom>
      <diagonal/>
    </border>
    <border>
      <left/>
      <right style="medium">
        <color rgb="FF434448"/>
      </right>
      <top style="thin">
        <color rgb="FF434448"/>
      </top>
      <bottom/>
      <diagonal/>
    </border>
    <border>
      <left style="thin">
        <color indexed="64"/>
      </left>
      <right style="medium">
        <color indexed="64"/>
      </right>
      <top/>
      <bottom style="thin">
        <color indexed="64"/>
      </bottom>
      <diagonal/>
    </border>
    <border>
      <left/>
      <right style="medium">
        <color rgb="FF434448"/>
      </right>
      <top style="thin">
        <color rgb="FF434448"/>
      </top>
      <bottom style="medium">
        <color indexed="64"/>
      </bottom>
      <diagonal/>
    </border>
    <border>
      <left/>
      <right style="thin">
        <color rgb="FF434448"/>
      </right>
      <top style="medium">
        <color indexed="64"/>
      </top>
      <bottom/>
      <diagonal/>
    </border>
    <border>
      <left style="thin">
        <color rgb="FF434448"/>
      </left>
      <right style="medium">
        <color rgb="FF434448"/>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rgb="FF434448"/>
      </left>
      <right/>
      <top style="medium">
        <color rgb="FF434448"/>
      </top>
      <bottom style="medium">
        <color rgb="FF434448"/>
      </bottom>
      <diagonal/>
    </border>
    <border>
      <left/>
      <right style="medium">
        <color rgb="FF434448"/>
      </right>
      <top style="medium">
        <color rgb="FF434448"/>
      </top>
      <bottom style="medium">
        <color rgb="FF434448"/>
      </bottom>
      <diagonal/>
    </border>
    <border>
      <left style="medium">
        <color rgb="FF434448"/>
      </left>
      <right/>
      <top style="medium">
        <color rgb="FF434448"/>
      </top>
      <bottom/>
      <diagonal/>
    </border>
    <border>
      <left style="medium">
        <color rgb="FF434448"/>
      </left>
      <right style="medium">
        <color rgb="FF434448"/>
      </right>
      <top/>
      <bottom style="medium">
        <color rgb="FF434448"/>
      </bottom>
      <diagonal/>
    </border>
    <border>
      <left style="medium">
        <color indexed="64"/>
      </left>
      <right style="medium">
        <color indexed="64"/>
      </right>
      <top style="medium">
        <color rgb="FF434448"/>
      </top>
      <bottom style="medium">
        <color rgb="FF434448"/>
      </bottom>
      <diagonal/>
    </border>
    <border>
      <left style="medium">
        <color indexed="64"/>
      </left>
      <right style="medium">
        <color indexed="64"/>
      </right>
      <top/>
      <bottom style="medium">
        <color rgb="FF434448"/>
      </bottom>
      <diagonal/>
    </border>
    <border>
      <left style="medium">
        <color rgb="FF434448"/>
      </left>
      <right/>
      <top/>
      <bottom style="medium">
        <color rgb="FF434448"/>
      </bottom>
      <diagonal/>
    </border>
    <border>
      <left style="medium">
        <color rgb="FF434448"/>
      </left>
      <right style="medium">
        <color rgb="FF434448"/>
      </right>
      <top style="medium">
        <color rgb="FF434448"/>
      </top>
      <bottom/>
      <diagonal/>
    </border>
    <border>
      <left/>
      <right style="medium">
        <color indexed="64"/>
      </right>
      <top/>
      <bottom style="medium">
        <color rgb="FF434448"/>
      </bottom>
      <diagonal/>
    </border>
    <border>
      <left/>
      <right style="medium">
        <color indexed="64"/>
      </right>
      <top style="medium">
        <color rgb="FF434448"/>
      </top>
      <bottom/>
      <diagonal/>
    </border>
    <border>
      <left style="medium">
        <color theme="6" tint="-0.499984740745262"/>
      </left>
      <right style="medium">
        <color theme="6" tint="-0.499984740745262"/>
      </right>
      <top style="medium">
        <color theme="6" tint="-0.499984740745262"/>
      </top>
      <bottom/>
      <diagonal/>
    </border>
    <border>
      <left/>
      <right style="medium">
        <color indexed="64"/>
      </right>
      <top style="medium">
        <color rgb="FF434448"/>
      </top>
      <bottom style="medium">
        <color rgb="FF434448"/>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medium">
        <color indexed="64"/>
      </left>
      <right/>
      <top style="thin">
        <color rgb="FF434448"/>
      </top>
      <bottom style="thin">
        <color rgb="FF434448"/>
      </bottom>
      <diagonal/>
    </border>
    <border>
      <left style="thin">
        <color rgb="FF434448"/>
      </left>
      <right style="medium">
        <color indexed="64"/>
      </right>
      <top/>
      <bottom/>
      <diagonal/>
    </border>
    <border>
      <left/>
      <right style="medium">
        <color indexed="64"/>
      </right>
      <top style="thin">
        <color rgb="FF434448"/>
      </top>
      <bottom/>
      <diagonal/>
    </border>
    <border>
      <left style="medium">
        <color indexed="64"/>
      </left>
      <right style="medium">
        <color indexed="64"/>
      </right>
      <top style="thin">
        <color rgb="FF434448"/>
      </top>
      <bottom style="medium">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rgb="FF434448"/>
      </bottom>
      <diagonal/>
    </border>
    <border>
      <left/>
      <right style="medium">
        <color indexed="64"/>
      </right>
      <top style="thin">
        <color rgb="FF434448"/>
      </top>
      <bottom style="thin">
        <color rgb="FF434448"/>
      </bottom>
      <diagonal/>
    </border>
    <border>
      <left/>
      <right style="medium">
        <color indexed="64"/>
      </right>
      <top style="thin">
        <color rgb="FF434448"/>
      </top>
      <bottom style="medium">
        <color indexed="64"/>
      </bottom>
      <diagonal/>
    </border>
    <border>
      <left style="medium">
        <color indexed="64"/>
      </left>
      <right style="medium">
        <color indexed="64"/>
      </right>
      <top style="thin">
        <color rgb="FF434448"/>
      </top>
      <bottom style="thin">
        <color rgb="FF434448"/>
      </bottom>
      <diagonal/>
    </border>
    <border>
      <left style="thin">
        <color indexed="64"/>
      </left>
      <right style="medium">
        <color indexed="64"/>
      </right>
      <top/>
      <bottom/>
      <diagonal/>
    </border>
    <border>
      <left style="medium">
        <color indexed="64"/>
      </left>
      <right/>
      <top style="thin">
        <color rgb="FF434448"/>
      </top>
      <bottom/>
      <diagonal/>
    </border>
    <border>
      <left style="medium">
        <color rgb="FF434448"/>
      </left>
      <right/>
      <top style="thin">
        <color rgb="FF434448"/>
      </top>
      <bottom/>
      <diagonal/>
    </border>
    <border>
      <left style="medium">
        <color rgb="FF434448"/>
      </left>
      <right/>
      <top style="medium">
        <color indexed="64"/>
      </top>
      <bottom style="thin">
        <color rgb="FF434448"/>
      </bottom>
      <diagonal/>
    </border>
  </borders>
  <cellStyleXfs count="1">
    <xf numFmtId="0" fontId="0" fillId="0" borderId="0"/>
  </cellStyleXfs>
  <cellXfs count="1540">
    <xf numFmtId="0" fontId="0" fillId="0" borderId="0" xfId="0"/>
    <xf numFmtId="0" fontId="0" fillId="2" borderId="0" xfId="0" applyFill="1" applyAlignment="1">
      <alignment vertical="center" wrapText="1"/>
    </xf>
    <xf numFmtId="0" fontId="4" fillId="2" borderId="0" xfId="0" applyFont="1" applyFill="1" applyAlignment="1">
      <alignment horizontal="left" vertical="center" wrapText="1"/>
    </xf>
    <xf numFmtId="0" fontId="0" fillId="2" borderId="0" xfId="0" applyFill="1" applyAlignment="1">
      <alignment horizontal="center" vertical="center" wrapText="1"/>
    </xf>
    <xf numFmtId="0" fontId="1" fillId="2" borderId="0" xfId="0" applyFont="1" applyFill="1" applyAlignment="1">
      <alignment horizontal="center" vertical="center" wrapText="1"/>
    </xf>
    <xf numFmtId="0" fontId="7" fillId="2" borderId="0" xfId="0" applyFont="1" applyFill="1" applyAlignment="1">
      <alignment horizontal="left" vertical="center" wrapText="1"/>
    </xf>
    <xf numFmtId="0" fontId="1" fillId="2" borderId="0" xfId="0" applyFont="1" applyFill="1" applyAlignment="1">
      <alignment horizontal="center"/>
    </xf>
    <xf numFmtId="0" fontId="2" fillId="2" borderId="0" xfId="0" applyFont="1" applyFill="1" applyAlignment="1">
      <alignment horizontal="center" vertical="center" wrapText="1"/>
    </xf>
    <xf numFmtId="0" fontId="0" fillId="2" borderId="0" xfId="0" applyFill="1"/>
    <xf numFmtId="0" fontId="9" fillId="2" borderId="3" xfId="0" applyFont="1" applyFill="1" applyBorder="1" applyAlignment="1">
      <alignment horizontal="center" vertical="center" wrapText="1"/>
    </xf>
    <xf numFmtId="0" fontId="9" fillId="2" borderId="10" xfId="0" applyFont="1" applyFill="1" applyBorder="1" applyAlignment="1" applyProtection="1">
      <alignment horizontal="center" vertical="center" wrapText="1"/>
      <protection locked="0"/>
    </xf>
    <xf numFmtId="0" fontId="9" fillId="2" borderId="10" xfId="0" applyFont="1" applyFill="1" applyBorder="1" applyAlignment="1">
      <alignment horizontal="center" vertical="center" wrapText="1"/>
    </xf>
    <xf numFmtId="0" fontId="9" fillId="2" borderId="15" xfId="0" applyFont="1" applyFill="1" applyBorder="1" applyAlignment="1" applyProtection="1">
      <alignment horizontal="center" vertical="center" wrapText="1"/>
      <protection locked="0"/>
    </xf>
    <xf numFmtId="0" fontId="1" fillId="2" borderId="0" xfId="0" applyFont="1" applyFill="1"/>
    <xf numFmtId="0" fontId="0" fillId="2" borderId="0" xfId="0" applyFill="1" applyAlignment="1">
      <alignment horizontal="left" vertical="center"/>
    </xf>
    <xf numFmtId="0" fontId="13" fillId="2" borderId="0" xfId="0" applyFont="1" applyFill="1" applyAlignment="1">
      <alignment vertical="center" wrapText="1"/>
    </xf>
    <xf numFmtId="0" fontId="13" fillId="2" borderId="19" xfId="0" applyFont="1" applyFill="1" applyBorder="1" applyAlignment="1">
      <alignment vertical="center" wrapText="1"/>
    </xf>
    <xf numFmtId="0" fontId="14" fillId="3" borderId="20" xfId="0" applyFont="1" applyFill="1" applyBorder="1" applyAlignment="1">
      <alignment horizontal="justify" vertical="center" wrapText="1"/>
    </xf>
    <xf numFmtId="0" fontId="8" fillId="3" borderId="21" xfId="0" applyFont="1" applyFill="1" applyBorder="1" applyAlignment="1">
      <alignment horizontal="justify" vertical="center" wrapText="1"/>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0" fillId="2" borderId="0" xfId="0" applyFill="1" applyAlignment="1" applyProtection="1">
      <alignment vertical="center" wrapText="1"/>
      <protection locked="0"/>
    </xf>
    <xf numFmtId="0" fontId="0" fillId="2" borderId="28" xfId="0" applyFill="1" applyBorder="1" applyAlignment="1" applyProtection="1">
      <alignment vertical="center" wrapText="1"/>
      <protection locked="0"/>
    </xf>
    <xf numFmtId="0" fontId="15" fillId="5" borderId="29" xfId="0" applyFont="1" applyFill="1" applyBorder="1" applyAlignment="1" applyProtection="1">
      <alignment horizontal="justify" vertical="center" wrapText="1"/>
      <protection locked="0"/>
    </xf>
    <xf numFmtId="0" fontId="15" fillId="5" borderId="30" xfId="0" applyFont="1" applyFill="1" applyBorder="1" applyAlignment="1" applyProtection="1">
      <alignment horizontal="justify" vertical="center" wrapText="1"/>
      <protection locked="0"/>
    </xf>
    <xf numFmtId="0" fontId="16" fillId="5" borderId="31" xfId="0" applyFont="1" applyFill="1" applyBorder="1" applyAlignment="1" applyProtection="1">
      <alignment horizontal="justify" vertical="center" wrapText="1"/>
      <protection locked="0"/>
    </xf>
    <xf numFmtId="0" fontId="9" fillId="5" borderId="33" xfId="0" applyFont="1" applyFill="1" applyBorder="1" applyAlignment="1" applyProtection="1">
      <alignment horizontal="center" vertical="center" wrapText="1"/>
      <protection locked="0"/>
    </xf>
    <xf numFmtId="0" fontId="17" fillId="6" borderId="34" xfId="0" applyFont="1" applyFill="1" applyBorder="1" applyAlignment="1" applyProtection="1">
      <alignment horizontal="center" vertical="center" wrapText="1"/>
      <protection locked="0"/>
    </xf>
    <xf numFmtId="0" fontId="18" fillId="5" borderId="35" xfId="0" applyFont="1" applyFill="1" applyBorder="1" applyAlignment="1" applyProtection="1">
      <alignment horizontal="center" vertical="center" wrapText="1"/>
      <protection locked="0"/>
    </xf>
    <xf numFmtId="0" fontId="18" fillId="5" borderId="36" xfId="0" applyFont="1" applyFill="1" applyBorder="1" applyAlignment="1" applyProtection="1">
      <alignment horizontal="center" vertical="center" wrapText="1"/>
      <protection locked="0"/>
    </xf>
    <xf numFmtId="0" fontId="18" fillId="5" borderId="32" xfId="0" applyFont="1" applyFill="1" applyBorder="1" applyAlignment="1" applyProtection="1">
      <alignment horizontal="left" vertical="center" wrapText="1"/>
      <protection locked="0"/>
    </xf>
    <xf numFmtId="0" fontId="18" fillId="5" borderId="34" xfId="0" applyFont="1" applyFill="1" applyBorder="1" applyAlignment="1" applyProtection="1">
      <alignment horizontal="left" vertical="center" wrapText="1"/>
      <protection locked="0"/>
    </xf>
    <xf numFmtId="0" fontId="18" fillId="5" borderId="34" xfId="0" applyFont="1" applyFill="1" applyBorder="1" applyAlignment="1" applyProtection="1">
      <alignment horizontal="center" vertical="center" wrapText="1"/>
      <protection locked="0"/>
    </xf>
    <xf numFmtId="0" fontId="1" fillId="2" borderId="0" xfId="0" applyFont="1" applyFill="1" applyProtection="1">
      <protection locked="0"/>
    </xf>
    <xf numFmtId="0" fontId="1" fillId="2" borderId="0" xfId="0" applyFont="1" applyFill="1" applyAlignment="1" applyProtection="1">
      <alignment horizontal="center"/>
      <protection locked="0"/>
    </xf>
    <xf numFmtId="0" fontId="0" fillId="2" borderId="0" xfId="0" applyFill="1" applyAlignment="1" applyProtection="1">
      <alignment horizontal="center" vertical="center" wrapText="1"/>
      <protection locked="0"/>
    </xf>
    <xf numFmtId="0" fontId="0" fillId="0" borderId="0" xfId="0" applyProtection="1">
      <protection locked="0"/>
    </xf>
    <xf numFmtId="0" fontId="16" fillId="7" borderId="5" xfId="0" applyFont="1" applyFill="1" applyBorder="1" applyAlignment="1" applyProtection="1">
      <alignment horizontal="justify" vertical="center" wrapText="1"/>
      <protection locked="0"/>
    </xf>
    <xf numFmtId="0" fontId="15" fillId="7" borderId="6" xfId="0" applyFont="1" applyFill="1" applyBorder="1" applyAlignment="1" applyProtection="1">
      <alignment horizontal="justify" vertical="center" wrapText="1"/>
      <protection locked="0"/>
    </xf>
    <xf numFmtId="0" fontId="16" fillId="7" borderId="3" xfId="0" applyFont="1" applyFill="1" applyBorder="1" applyAlignment="1" applyProtection="1">
      <alignment horizontal="justify" vertical="center" wrapText="1"/>
      <protection locked="0"/>
    </xf>
    <xf numFmtId="0" fontId="9" fillId="8" borderId="39" xfId="0" applyFont="1" applyFill="1" applyBorder="1" applyAlignment="1" applyProtection="1">
      <alignment horizontal="center" vertical="center" wrapText="1"/>
      <protection locked="0"/>
    </xf>
    <xf numFmtId="0" fontId="9" fillId="8" borderId="5" xfId="0" applyFont="1" applyFill="1" applyBorder="1" applyAlignment="1" applyProtection="1">
      <alignment horizontal="center" vertical="center" wrapText="1"/>
      <protection locked="0"/>
    </xf>
    <xf numFmtId="0" fontId="9" fillId="9" borderId="6" xfId="0" applyFont="1" applyFill="1" applyBorder="1" applyAlignment="1" applyProtection="1">
      <alignment horizontal="center" vertical="center" wrapText="1"/>
      <protection locked="0"/>
    </xf>
    <xf numFmtId="0" fontId="9" fillId="8" borderId="3" xfId="0" applyFont="1" applyFill="1" applyBorder="1" applyAlignment="1" applyProtection="1">
      <alignment horizontal="center" vertical="center" wrapText="1"/>
      <protection locked="0"/>
    </xf>
    <xf numFmtId="0" fontId="19" fillId="9" borderId="39" xfId="0" applyFont="1" applyFill="1" applyBorder="1" applyAlignment="1" applyProtection="1">
      <alignment horizontal="left" vertical="center" wrapText="1"/>
      <protection locked="0"/>
    </xf>
    <xf numFmtId="0" fontId="19" fillId="9" borderId="6" xfId="0" applyFont="1" applyFill="1" applyBorder="1" applyAlignment="1" applyProtection="1">
      <alignment horizontal="left" vertical="center" wrapText="1"/>
      <protection locked="0"/>
    </xf>
    <xf numFmtId="0" fontId="19" fillId="9" borderId="6" xfId="0" applyFont="1" applyFill="1" applyBorder="1" applyAlignment="1" applyProtection="1">
      <alignment horizontal="center" vertical="center" wrapText="1"/>
      <protection locked="0"/>
    </xf>
    <xf numFmtId="0" fontId="19" fillId="0" borderId="3" xfId="0" applyFont="1" applyBorder="1" applyAlignment="1" applyProtection="1">
      <alignment horizontal="center" vertical="center" wrapText="1"/>
      <protection locked="0"/>
    </xf>
    <xf numFmtId="0" fontId="0" fillId="0" borderId="12" xfId="0" applyBorder="1" applyProtection="1">
      <protection locked="0"/>
    </xf>
    <xf numFmtId="0" fontId="2" fillId="0" borderId="42" xfId="0" applyFont="1" applyBorder="1"/>
    <xf numFmtId="0" fontId="0" fillId="0" borderId="10" xfId="0" applyBorder="1" applyProtection="1">
      <protection locked="0"/>
    </xf>
    <xf numFmtId="0" fontId="9" fillId="7" borderId="12" xfId="0" applyFont="1" applyFill="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19" fillId="0" borderId="43" xfId="0" applyFont="1" applyBorder="1" applyAlignment="1" applyProtection="1">
      <alignment horizontal="left" vertical="center" wrapText="1"/>
      <protection locked="0"/>
    </xf>
    <xf numFmtId="0" fontId="19" fillId="0" borderId="9" xfId="0" applyFont="1" applyBorder="1" applyAlignment="1" applyProtection="1">
      <alignment horizontal="left" vertical="center" wrapText="1"/>
      <protection locked="0"/>
    </xf>
    <xf numFmtId="17" fontId="19" fillId="0" borderId="9" xfId="0" applyNumberFormat="1" applyFont="1" applyBorder="1" applyAlignment="1" applyProtection="1">
      <alignment horizontal="center" vertical="center" wrapText="1"/>
      <protection locked="0"/>
    </xf>
    <xf numFmtId="0" fontId="19" fillId="0" borderId="10" xfId="0" applyFont="1" applyBorder="1" applyAlignment="1" applyProtection="1">
      <alignment horizontal="center" vertical="center" wrapText="1"/>
      <protection locked="0"/>
    </xf>
    <xf numFmtId="0" fontId="0" fillId="0" borderId="9" xfId="0" applyBorder="1" applyProtection="1">
      <protection locked="0"/>
    </xf>
    <xf numFmtId="0" fontId="19" fillId="0" borderId="45" xfId="0" applyFont="1" applyBorder="1" applyAlignment="1" applyProtection="1">
      <alignment horizontal="left" vertical="center" wrapText="1"/>
      <protection locked="0"/>
    </xf>
    <xf numFmtId="0" fontId="0" fillId="0" borderId="42" xfId="0" applyBorder="1" applyProtection="1">
      <protection locked="0"/>
    </xf>
    <xf numFmtId="0" fontId="19" fillId="0" borderId="46" xfId="0" applyFont="1" applyBorder="1" applyAlignment="1" applyProtection="1">
      <alignment horizontal="left" vertical="center" wrapText="1"/>
      <protection locked="0"/>
    </xf>
    <xf numFmtId="0" fontId="19" fillId="10" borderId="43" xfId="0" applyFont="1" applyFill="1" applyBorder="1" applyAlignment="1" applyProtection="1">
      <alignment horizontal="left" vertical="center" wrapText="1"/>
      <protection locked="0"/>
    </xf>
    <xf numFmtId="0" fontId="19" fillId="0" borderId="42" xfId="0" applyFont="1" applyBorder="1" applyAlignment="1" applyProtection="1">
      <alignment horizontal="left" vertical="center" wrapText="1"/>
      <protection locked="0"/>
    </xf>
    <xf numFmtId="0" fontId="0" fillId="0" borderId="17" xfId="0" applyBorder="1" applyProtection="1">
      <protection locked="0"/>
    </xf>
    <xf numFmtId="0" fontId="0" fillId="0" borderId="18" xfId="0" applyBorder="1" applyProtection="1">
      <protection locked="0"/>
    </xf>
    <xf numFmtId="0" fontId="0" fillId="0" borderId="15" xfId="0" applyBorder="1" applyProtection="1">
      <protection locked="0"/>
    </xf>
    <xf numFmtId="0" fontId="9" fillId="7" borderId="17" xfId="0" applyFont="1" applyFill="1" applyBorder="1" applyAlignment="1" applyProtection="1">
      <alignment horizontal="center" vertical="center" wrapText="1"/>
      <protection locked="0"/>
    </xf>
    <xf numFmtId="0" fontId="9" fillId="0" borderId="18" xfId="0" applyFont="1" applyBorder="1" applyAlignment="1" applyProtection="1">
      <alignment horizontal="center" vertical="center" wrapText="1"/>
      <protection locked="0"/>
    </xf>
    <xf numFmtId="0" fontId="9" fillId="0" borderId="15" xfId="0" applyFont="1" applyBorder="1" applyAlignment="1" applyProtection="1">
      <alignment horizontal="center" vertical="center" wrapText="1"/>
      <protection locked="0"/>
    </xf>
    <xf numFmtId="0" fontId="19" fillId="0" borderId="48" xfId="0" applyFont="1" applyBorder="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17" fontId="19" fillId="0" borderId="18" xfId="0" applyNumberFormat="1" applyFont="1" applyBorder="1" applyAlignment="1" applyProtection="1">
      <alignment horizontal="center" vertical="center" wrapText="1"/>
      <protection locked="0"/>
    </xf>
    <xf numFmtId="0" fontId="19" fillId="0" borderId="15" xfId="0" applyFont="1" applyBorder="1" applyAlignment="1" applyProtection="1">
      <alignment horizontal="center" vertical="center" wrapText="1"/>
      <protection locked="0"/>
    </xf>
    <xf numFmtId="0" fontId="21" fillId="0" borderId="10" xfId="0" applyFont="1" applyBorder="1" applyProtection="1">
      <protection locked="0"/>
    </xf>
    <xf numFmtId="0" fontId="19" fillId="0" borderId="9" xfId="0" applyFont="1" applyBorder="1" applyAlignment="1" applyProtection="1">
      <alignment horizontal="center" vertical="center" wrapText="1"/>
      <protection locked="0"/>
    </xf>
    <xf numFmtId="0" fontId="19" fillId="10" borderId="46" xfId="0" applyFont="1" applyFill="1" applyBorder="1" applyAlignment="1" applyProtection="1">
      <alignment horizontal="left" vertical="center" wrapText="1"/>
      <protection locked="0"/>
    </xf>
    <xf numFmtId="0" fontId="15" fillId="5" borderId="33" xfId="0" applyFont="1" applyFill="1" applyBorder="1" applyAlignment="1" applyProtection="1">
      <alignment horizontal="justify" vertical="center" wrapText="1"/>
      <protection locked="0"/>
    </xf>
    <xf numFmtId="0" fontId="15" fillId="5" borderId="34" xfId="0" applyFont="1" applyFill="1" applyBorder="1" applyAlignment="1" applyProtection="1">
      <alignment horizontal="justify" vertical="center" wrapText="1"/>
      <protection locked="0"/>
    </xf>
    <xf numFmtId="0" fontId="16" fillId="5" borderId="35" xfId="0" applyFont="1" applyFill="1" applyBorder="1" applyAlignment="1" applyProtection="1">
      <alignment horizontal="justify" vertical="center" wrapText="1"/>
      <protection locked="0"/>
    </xf>
    <xf numFmtId="0" fontId="9" fillId="5" borderId="34" xfId="0" applyFont="1" applyFill="1" applyBorder="1" applyAlignment="1" applyProtection="1">
      <alignment horizontal="center" vertical="center" wrapText="1"/>
      <protection locked="0"/>
    </xf>
    <xf numFmtId="0" fontId="9" fillId="5" borderId="35" xfId="0" applyFont="1" applyFill="1" applyBorder="1" applyAlignment="1" applyProtection="1">
      <alignment horizontal="center" vertical="center" wrapText="1"/>
      <protection locked="0"/>
    </xf>
    <xf numFmtId="0" fontId="9" fillId="5" borderId="36" xfId="0" applyFont="1" applyFill="1" applyBorder="1" applyAlignment="1" applyProtection="1">
      <alignment horizontal="center" vertical="center" wrapText="1"/>
      <protection locked="0"/>
    </xf>
    <xf numFmtId="0" fontId="19" fillId="5" borderId="32" xfId="0" applyFont="1" applyFill="1" applyBorder="1" applyAlignment="1" applyProtection="1">
      <alignment horizontal="left" vertical="center" wrapText="1"/>
      <protection locked="0"/>
    </xf>
    <xf numFmtId="0" fontId="19" fillId="5" borderId="34" xfId="0" applyFont="1" applyFill="1" applyBorder="1" applyAlignment="1" applyProtection="1">
      <alignment horizontal="left" vertical="center" wrapText="1"/>
      <protection locked="0"/>
    </xf>
    <xf numFmtId="0" fontId="19" fillId="5" borderId="34" xfId="0" applyFont="1" applyFill="1" applyBorder="1" applyAlignment="1" applyProtection="1">
      <alignment horizontal="center" vertical="center" wrapText="1"/>
      <protection locked="0"/>
    </xf>
    <xf numFmtId="0" fontId="19" fillId="5" borderId="35" xfId="0" applyFont="1" applyFill="1" applyBorder="1" applyAlignment="1" applyProtection="1">
      <alignment horizontal="center" vertical="center" wrapText="1"/>
      <protection locked="0"/>
    </xf>
    <xf numFmtId="0" fontId="0" fillId="2" borderId="0" xfId="0" applyFill="1" applyAlignment="1" applyProtection="1">
      <alignment horizontal="center"/>
      <protection locked="0"/>
    </xf>
    <xf numFmtId="0" fontId="2" fillId="0" borderId="0" xfId="0" applyFont="1"/>
    <xf numFmtId="0" fontId="0" fillId="0" borderId="9" xfId="0" applyBorder="1" applyAlignment="1" applyProtection="1">
      <alignment wrapText="1"/>
      <protection locked="0"/>
    </xf>
    <xf numFmtId="0" fontId="20" fillId="0" borderId="9" xfId="0" applyFont="1" applyBorder="1" applyAlignment="1" applyProtection="1">
      <alignment horizontal="left" vertical="center" wrapText="1"/>
      <protection locked="0"/>
    </xf>
    <xf numFmtId="0" fontId="19" fillId="10" borderId="9" xfId="0" applyFont="1" applyFill="1" applyBorder="1" applyAlignment="1" applyProtection="1">
      <alignment horizontal="left" vertical="center" wrapText="1"/>
      <protection locked="0"/>
    </xf>
    <xf numFmtId="0" fontId="9" fillId="9" borderId="4" xfId="0" applyFont="1" applyFill="1" applyBorder="1" applyAlignment="1" applyProtection="1">
      <alignment horizontal="center" vertical="center" wrapText="1"/>
      <protection locked="0"/>
    </xf>
    <xf numFmtId="0" fontId="9" fillId="9" borderId="11" xfId="0" applyFont="1" applyFill="1" applyBorder="1" applyAlignment="1" applyProtection="1">
      <alignment horizontal="center" vertical="center" wrapText="1"/>
      <protection locked="0"/>
    </xf>
    <xf numFmtId="0" fontId="1" fillId="2" borderId="0" xfId="0" applyFont="1" applyFill="1" applyAlignment="1" applyProtection="1">
      <alignment horizontal="center" vertical="center" wrapText="1"/>
      <protection locked="0"/>
    </xf>
    <xf numFmtId="0" fontId="19" fillId="2" borderId="43" xfId="0" applyFont="1" applyFill="1" applyBorder="1" applyAlignment="1" applyProtection="1">
      <alignment horizontal="left" vertical="center" wrapText="1"/>
      <protection locked="0"/>
    </xf>
    <xf numFmtId="0" fontId="20" fillId="2" borderId="9" xfId="0" applyFont="1" applyFill="1" applyBorder="1" applyAlignment="1" applyProtection="1">
      <alignment horizontal="left" vertical="center" wrapText="1"/>
      <protection locked="0"/>
    </xf>
    <xf numFmtId="0" fontId="16" fillId="5" borderId="29" xfId="0" applyFont="1" applyFill="1" applyBorder="1" applyAlignment="1" applyProtection="1">
      <alignment horizontal="justify" vertical="center" wrapText="1"/>
      <protection locked="0"/>
    </xf>
    <xf numFmtId="0" fontId="9" fillId="5" borderId="29" xfId="0" applyFont="1" applyFill="1" applyBorder="1" applyAlignment="1" applyProtection="1">
      <alignment horizontal="center" vertical="center" wrapText="1"/>
      <protection locked="0"/>
    </xf>
    <xf numFmtId="0" fontId="9" fillId="5" borderId="30" xfId="0" applyFont="1" applyFill="1" applyBorder="1" applyAlignment="1" applyProtection="1">
      <alignment horizontal="center" vertical="center" wrapText="1"/>
      <protection locked="0"/>
    </xf>
    <xf numFmtId="0" fontId="9" fillId="5" borderId="31" xfId="0" applyFont="1" applyFill="1" applyBorder="1" applyAlignment="1" applyProtection="1">
      <alignment horizontal="center" vertical="center" wrapText="1"/>
      <protection locked="0"/>
    </xf>
    <xf numFmtId="0" fontId="9" fillId="5" borderId="19" xfId="0" applyFont="1" applyFill="1" applyBorder="1" applyAlignment="1" applyProtection="1">
      <alignment horizontal="center" vertical="center" wrapText="1"/>
      <protection locked="0"/>
    </xf>
    <xf numFmtId="0" fontId="19" fillId="5" borderId="52" xfId="0" applyFont="1" applyFill="1" applyBorder="1" applyAlignment="1" applyProtection="1">
      <alignment horizontal="left" vertical="center" wrapText="1"/>
      <protection locked="0"/>
    </xf>
    <xf numFmtId="0" fontId="19" fillId="5" borderId="30" xfId="0" applyFont="1" applyFill="1" applyBorder="1" applyAlignment="1" applyProtection="1">
      <alignment horizontal="left" vertical="center" wrapText="1"/>
      <protection locked="0"/>
    </xf>
    <xf numFmtId="0" fontId="19" fillId="5" borderId="30" xfId="0" applyFont="1" applyFill="1" applyBorder="1" applyAlignment="1" applyProtection="1">
      <alignment horizontal="center" vertical="center" wrapText="1"/>
      <protection locked="0"/>
    </xf>
    <xf numFmtId="0" fontId="19" fillId="5" borderId="31" xfId="0" applyFont="1" applyFill="1" applyBorder="1" applyAlignment="1" applyProtection="1">
      <alignment horizontal="center" vertical="center" wrapText="1"/>
      <protection locked="0"/>
    </xf>
    <xf numFmtId="0" fontId="9" fillId="9" borderId="16" xfId="0" applyFont="1" applyFill="1" applyBorder="1" applyAlignment="1" applyProtection="1">
      <alignment horizontal="center" vertical="center" wrapText="1"/>
      <protection locked="0"/>
    </xf>
    <xf numFmtId="0" fontId="19" fillId="0" borderId="18" xfId="0" applyFont="1" applyBorder="1" applyAlignment="1" applyProtection="1">
      <alignment horizontal="center" vertical="center" wrapText="1"/>
      <protection locked="0"/>
    </xf>
    <xf numFmtId="0" fontId="16" fillId="0" borderId="12" xfId="0" applyFont="1" applyBorder="1" applyAlignment="1" applyProtection="1">
      <alignment horizontal="justify" vertical="center" wrapText="1"/>
      <protection locked="0"/>
    </xf>
    <xf numFmtId="0" fontId="16" fillId="0" borderId="10" xfId="0" applyFont="1" applyBorder="1" applyAlignment="1" applyProtection="1">
      <alignment horizontal="justify" vertical="center" wrapText="1"/>
      <protection locked="0"/>
    </xf>
    <xf numFmtId="0" fontId="15" fillId="0" borderId="9" xfId="0" applyFont="1" applyBorder="1" applyAlignment="1" applyProtection="1">
      <alignment horizontal="justify" vertical="center" wrapText="1"/>
      <protection locked="0"/>
    </xf>
    <xf numFmtId="0" fontId="16" fillId="5" borderId="33" xfId="0" applyFont="1" applyFill="1" applyBorder="1" applyAlignment="1" applyProtection="1">
      <alignment horizontal="justify" vertical="center" wrapText="1"/>
      <protection locked="0"/>
    </xf>
    <xf numFmtId="0" fontId="9" fillId="0" borderId="54" xfId="0" applyFont="1" applyBorder="1" applyAlignment="1" applyProtection="1">
      <alignment horizontal="center" vertical="center" wrapText="1"/>
      <protection locked="0"/>
    </xf>
    <xf numFmtId="0" fontId="9" fillId="0" borderId="55" xfId="0" applyFont="1" applyBorder="1" applyAlignment="1" applyProtection="1">
      <alignment horizontal="center" vertical="center" wrapText="1"/>
      <protection locked="0"/>
    </xf>
    <xf numFmtId="0" fontId="9" fillId="0" borderId="56" xfId="0" applyFont="1" applyBorder="1" applyAlignment="1" applyProtection="1">
      <alignment horizontal="center" vertical="center" wrapText="1"/>
      <protection locked="0"/>
    </xf>
    <xf numFmtId="0" fontId="19" fillId="0" borderId="57" xfId="0" applyFont="1" applyBorder="1" applyAlignment="1" applyProtection="1">
      <alignment horizontal="left" vertical="center" wrapText="1"/>
      <protection locked="0"/>
    </xf>
    <xf numFmtId="17" fontId="19" fillId="0" borderId="57" xfId="0" applyNumberFormat="1" applyFont="1" applyBorder="1" applyAlignment="1" applyProtection="1">
      <alignment horizontal="center" vertical="center" wrapText="1"/>
      <protection locked="0"/>
    </xf>
    <xf numFmtId="0" fontId="19" fillId="0" borderId="58" xfId="0" applyFont="1" applyBorder="1" applyAlignment="1" applyProtection="1">
      <alignment horizontal="center" vertical="center" wrapText="1"/>
      <protection locked="0"/>
    </xf>
    <xf numFmtId="17" fontId="19" fillId="0" borderId="54" xfId="0" applyNumberFormat="1" applyFont="1" applyBorder="1" applyAlignment="1" applyProtection="1">
      <alignment horizontal="center" vertical="center" wrapText="1"/>
      <protection locked="0"/>
    </xf>
    <xf numFmtId="0" fontId="19" fillId="0" borderId="54" xfId="0" applyFont="1" applyBorder="1" applyAlignment="1" applyProtection="1">
      <alignment horizontal="left" vertical="center" wrapText="1"/>
      <protection locked="0"/>
    </xf>
    <xf numFmtId="0" fontId="19" fillId="0" borderId="55" xfId="0" applyFont="1" applyBorder="1" applyAlignment="1" applyProtection="1">
      <alignment horizontal="center" vertical="center" wrapText="1"/>
      <protection locked="0"/>
    </xf>
    <xf numFmtId="0" fontId="0" fillId="2" borderId="0" xfId="0" applyFill="1" applyAlignment="1">
      <alignment horizontal="center"/>
    </xf>
    <xf numFmtId="0" fontId="2" fillId="2" borderId="0" xfId="0" applyFont="1" applyFill="1" applyAlignment="1">
      <alignment horizontal="center"/>
    </xf>
    <xf numFmtId="14" fontId="1" fillId="2" borderId="0" xfId="0" applyNumberFormat="1" applyFont="1" applyFill="1" applyAlignment="1">
      <alignment horizontal="center"/>
    </xf>
    <xf numFmtId="0" fontId="1" fillId="0" borderId="0" xfId="0" applyFont="1"/>
    <xf numFmtId="0" fontId="0" fillId="0" borderId="0" xfId="0" applyAlignment="1">
      <alignment horizontal="center"/>
    </xf>
    <xf numFmtId="0" fontId="2" fillId="0" borderId="0" xfId="0" applyFont="1" applyAlignment="1">
      <alignment horizontal="center"/>
    </xf>
    <xf numFmtId="0" fontId="25" fillId="3" borderId="60" xfId="0" applyFont="1" applyFill="1" applyBorder="1" applyAlignment="1">
      <alignment horizontal="center" vertical="center" wrapText="1"/>
    </xf>
    <xf numFmtId="0" fontId="25" fillId="3" borderId="61" xfId="0" applyFont="1" applyFill="1" applyBorder="1" applyAlignment="1">
      <alignment horizontal="center" vertical="center" wrapText="1"/>
    </xf>
    <xf numFmtId="0" fontId="25" fillId="3" borderId="62" xfId="0" applyFont="1" applyFill="1" applyBorder="1" applyAlignment="1">
      <alignment horizontal="center" vertical="center" wrapText="1"/>
    </xf>
    <xf numFmtId="0" fontId="26" fillId="3" borderId="63" xfId="0" applyFont="1" applyFill="1" applyBorder="1" applyAlignment="1">
      <alignment horizontal="center" vertical="center" wrapText="1"/>
    </xf>
    <xf numFmtId="0" fontId="27" fillId="0" borderId="64" xfId="0" applyFont="1" applyBorder="1" applyAlignment="1">
      <alignment horizontal="center"/>
    </xf>
    <xf numFmtId="0" fontId="28" fillId="7" borderId="64" xfId="0" applyFont="1" applyFill="1" applyBorder="1" applyAlignment="1">
      <alignment horizontal="center" vertical="center" wrapText="1"/>
    </xf>
    <xf numFmtId="0" fontId="28" fillId="7" borderId="65" xfId="0" applyFont="1" applyFill="1" applyBorder="1" applyAlignment="1">
      <alignment horizontal="center" vertical="center" wrapText="1"/>
    </xf>
    <xf numFmtId="0" fontId="25" fillId="3" borderId="66" xfId="0" applyFont="1" applyFill="1" applyBorder="1" applyAlignment="1">
      <alignment horizontal="center" vertical="center" wrapText="1"/>
    </xf>
    <xf numFmtId="0" fontId="27" fillId="0" borderId="42" xfId="0" applyFont="1" applyBorder="1" applyAlignment="1">
      <alignment horizontal="center"/>
    </xf>
    <xf numFmtId="0" fontId="28" fillId="7" borderId="42" xfId="0" applyFont="1" applyFill="1" applyBorder="1" applyAlignment="1">
      <alignment horizontal="center" vertical="center" wrapText="1"/>
    </xf>
    <xf numFmtId="0" fontId="25" fillId="3" borderId="67" xfId="0" applyFont="1" applyFill="1" applyBorder="1" applyAlignment="1">
      <alignment horizontal="center" vertical="center" wrapText="1"/>
    </xf>
    <xf numFmtId="0" fontId="27" fillId="0" borderId="68" xfId="0" applyFont="1" applyBorder="1" applyAlignment="1">
      <alignment horizontal="center"/>
    </xf>
    <xf numFmtId="0" fontId="13" fillId="2" borderId="0" xfId="0" applyFont="1" applyFill="1" applyAlignment="1">
      <alignment horizontal="center" vertical="center" wrapText="1"/>
    </xf>
    <xf numFmtId="0" fontId="1" fillId="0" borderId="0" xfId="0" applyFont="1" applyAlignment="1">
      <alignment horizontal="center"/>
    </xf>
    <xf numFmtId="0" fontId="0" fillId="0" borderId="51" xfId="0" applyBorder="1"/>
    <xf numFmtId="0" fontId="0" fillId="0" borderId="42" xfId="0" applyBorder="1"/>
    <xf numFmtId="0" fontId="9" fillId="0" borderId="0" xfId="0" applyFont="1" applyAlignment="1" applyProtection="1">
      <alignment vertical="center" wrapText="1"/>
      <protection locked="0"/>
    </xf>
    <xf numFmtId="0" fontId="9" fillId="0" borderId="19" xfId="0" applyFont="1" applyBorder="1" applyAlignment="1" applyProtection="1">
      <alignment vertical="center" wrapText="1"/>
      <protection locked="0"/>
    </xf>
    <xf numFmtId="0" fontId="2" fillId="2" borderId="0" xfId="0" applyFont="1" applyFill="1" applyAlignment="1">
      <alignment vertical="center" wrapText="1"/>
    </xf>
    <xf numFmtId="0" fontId="2" fillId="2" borderId="0" xfId="0" applyFont="1" applyFill="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2" borderId="0" xfId="0" applyFont="1" applyFill="1"/>
    <xf numFmtId="0" fontId="0" fillId="2" borderId="74" xfId="0" applyFill="1" applyBorder="1" applyAlignment="1" applyProtection="1">
      <alignment vertical="center" wrapText="1"/>
      <protection locked="0"/>
    </xf>
    <xf numFmtId="0" fontId="0" fillId="2" borderId="76" xfId="0" applyFill="1" applyBorder="1" applyAlignment="1" applyProtection="1">
      <alignment vertical="center" wrapText="1"/>
      <protection locked="0"/>
    </xf>
    <xf numFmtId="0" fontId="0" fillId="2" borderId="77" xfId="0" applyFill="1" applyBorder="1" applyAlignment="1" applyProtection="1">
      <alignment vertical="center" wrapText="1"/>
      <protection locked="0"/>
    </xf>
    <xf numFmtId="0" fontId="2" fillId="2" borderId="80" xfId="0" applyFont="1" applyFill="1" applyBorder="1" applyAlignment="1" applyProtection="1">
      <alignment vertical="center" wrapText="1"/>
      <protection locked="0"/>
    </xf>
    <xf numFmtId="0" fontId="0" fillId="0" borderId="0" xfId="0" applyAlignment="1" applyProtection="1">
      <alignment wrapText="1"/>
      <protection locked="0"/>
    </xf>
    <xf numFmtId="0" fontId="2" fillId="2" borderId="82" xfId="0" applyFont="1" applyFill="1" applyBorder="1" applyAlignment="1" applyProtection="1">
      <alignment horizontal="center" vertical="center" wrapText="1"/>
      <protection locked="0"/>
    </xf>
    <xf numFmtId="0" fontId="0" fillId="0" borderId="59" xfId="0" applyBorder="1" applyProtection="1">
      <protection locked="0"/>
    </xf>
    <xf numFmtId="0" fontId="0" fillId="0" borderId="54" xfId="0" applyBorder="1" applyProtection="1">
      <protection locked="0"/>
    </xf>
    <xf numFmtId="0" fontId="21" fillId="0" borderId="55" xfId="0" applyFont="1" applyBorder="1" applyProtection="1">
      <protection locked="0"/>
    </xf>
    <xf numFmtId="0" fontId="9" fillId="7" borderId="59" xfId="0" applyFont="1" applyFill="1" applyBorder="1" applyAlignment="1" applyProtection="1">
      <alignment horizontal="center" vertical="center" wrapText="1"/>
      <protection locked="0"/>
    </xf>
    <xf numFmtId="0" fontId="2" fillId="0" borderId="80" xfId="0" applyFont="1" applyBorder="1" applyAlignment="1" applyProtection="1">
      <alignment horizontal="center" vertical="center" wrapText="1"/>
      <protection locked="0"/>
    </xf>
    <xf numFmtId="0" fontId="19" fillId="0" borderId="12" xfId="0" applyFont="1" applyBorder="1" applyAlignment="1" applyProtection="1">
      <alignment horizontal="left" vertical="center" wrapText="1"/>
      <protection locked="0"/>
    </xf>
    <xf numFmtId="0" fontId="9" fillId="0" borderId="84" xfId="0" applyFont="1" applyBorder="1" applyAlignment="1" applyProtection="1">
      <alignment horizontal="center" vertical="center" wrapText="1"/>
      <protection locked="0"/>
    </xf>
    <xf numFmtId="0" fontId="9" fillId="0" borderId="42" xfId="0" applyFont="1" applyBorder="1" applyAlignment="1" applyProtection="1">
      <alignment horizontal="center" vertical="center" wrapText="1"/>
      <protection locked="0"/>
    </xf>
    <xf numFmtId="0" fontId="2" fillId="2" borderId="82" xfId="0" applyFont="1" applyFill="1" applyBorder="1" applyAlignment="1" applyProtection="1">
      <alignment vertical="center" wrapText="1"/>
      <protection locked="0"/>
    </xf>
    <xf numFmtId="0" fontId="16" fillId="7" borderId="23" xfId="0" applyFont="1" applyFill="1" applyBorder="1" applyAlignment="1" applyProtection="1">
      <alignment horizontal="justify" vertical="center" wrapText="1"/>
      <protection locked="0"/>
    </xf>
    <xf numFmtId="0" fontId="15" fillId="7" borderId="24" xfId="0" applyFont="1" applyFill="1" applyBorder="1" applyAlignment="1" applyProtection="1">
      <alignment horizontal="justify" vertical="center" wrapText="1"/>
      <protection locked="0"/>
    </xf>
    <xf numFmtId="0" fontId="16" fillId="7" borderId="25" xfId="0" applyFont="1" applyFill="1" applyBorder="1" applyAlignment="1" applyProtection="1">
      <alignment horizontal="justify" vertical="center" wrapText="1"/>
      <protection locked="0"/>
    </xf>
    <xf numFmtId="0" fontId="9" fillId="8" borderId="23" xfId="0" applyFont="1" applyFill="1" applyBorder="1" applyAlignment="1" applyProtection="1">
      <alignment horizontal="center" vertical="center" wrapText="1"/>
      <protection locked="0"/>
    </xf>
    <xf numFmtId="0" fontId="9" fillId="9" borderId="24" xfId="0" applyFont="1" applyFill="1" applyBorder="1" applyAlignment="1" applyProtection="1">
      <alignment horizontal="center" vertical="center" wrapText="1"/>
      <protection locked="0"/>
    </xf>
    <xf numFmtId="0" fontId="9" fillId="8" borderId="25" xfId="0" applyFont="1" applyFill="1" applyBorder="1" applyAlignment="1" applyProtection="1">
      <alignment horizontal="center" vertical="center" wrapText="1"/>
      <protection locked="0"/>
    </xf>
    <xf numFmtId="0" fontId="9" fillId="9" borderId="86" xfId="0" applyFont="1" applyFill="1" applyBorder="1" applyAlignment="1" applyProtection="1">
      <alignment horizontal="center" vertical="center" wrapText="1"/>
      <protection locked="0"/>
    </xf>
    <xf numFmtId="0" fontId="19" fillId="9" borderId="87" xfId="0" applyFont="1" applyFill="1" applyBorder="1" applyAlignment="1" applyProtection="1">
      <alignment horizontal="left" vertical="center" wrapText="1"/>
      <protection locked="0"/>
    </xf>
    <xf numFmtId="0" fontId="19" fillId="9" borderId="24" xfId="0" applyFont="1" applyFill="1" applyBorder="1" applyAlignment="1" applyProtection="1">
      <alignment horizontal="left" vertical="center" wrapText="1"/>
      <protection locked="0"/>
    </xf>
    <xf numFmtId="0" fontId="19" fillId="9" borderId="24" xfId="0" applyFont="1" applyFill="1" applyBorder="1" applyAlignment="1" applyProtection="1">
      <alignment horizontal="center" vertical="center" wrapText="1"/>
      <protection locked="0"/>
    </xf>
    <xf numFmtId="0" fontId="19" fillId="0" borderId="25" xfId="0" applyFont="1" applyBorder="1" applyAlignment="1" applyProtection="1">
      <alignment horizontal="center" vertical="center" wrapText="1"/>
      <protection locked="0"/>
    </xf>
    <xf numFmtId="0" fontId="0" fillId="0" borderId="55" xfId="0" applyBorder="1" applyProtection="1">
      <protection locked="0"/>
    </xf>
    <xf numFmtId="0" fontId="9" fillId="9" borderId="56" xfId="0" applyFont="1" applyFill="1" applyBorder="1" applyAlignment="1" applyProtection="1">
      <alignment horizontal="center" vertical="center" wrapText="1"/>
      <protection locked="0"/>
    </xf>
    <xf numFmtId="0" fontId="0" fillId="0" borderId="90" xfId="0" applyBorder="1" applyProtection="1">
      <protection locked="0"/>
    </xf>
    <xf numFmtId="0" fontId="2" fillId="0" borderId="64" xfId="0" applyFont="1" applyBorder="1"/>
    <xf numFmtId="0" fontId="0" fillId="0" borderId="91" xfId="0" applyBorder="1" applyProtection="1">
      <protection locked="0"/>
    </xf>
    <xf numFmtId="0" fontId="9" fillId="0" borderId="2" xfId="0" applyFont="1" applyBorder="1" applyAlignment="1" applyProtection="1">
      <alignment horizontal="center" vertical="center" wrapText="1"/>
      <protection locked="0"/>
    </xf>
    <xf numFmtId="0" fontId="9" fillId="0" borderId="91" xfId="0" applyFont="1" applyBorder="1" applyAlignment="1" applyProtection="1">
      <alignment horizontal="center" vertical="center" wrapText="1"/>
      <protection locked="0"/>
    </xf>
    <xf numFmtId="0" fontId="9" fillId="9" borderId="93" xfId="0" applyFont="1" applyFill="1" applyBorder="1" applyAlignment="1" applyProtection="1">
      <alignment horizontal="center" vertical="center" wrapText="1"/>
      <protection locked="0"/>
    </xf>
    <xf numFmtId="0" fontId="19" fillId="0" borderId="2" xfId="0" applyFont="1" applyBorder="1" applyAlignment="1" applyProtection="1">
      <alignment horizontal="left" vertical="center" wrapText="1"/>
      <protection locked="0"/>
    </xf>
    <xf numFmtId="17" fontId="19" fillId="0" borderId="2" xfId="0" applyNumberFormat="1" applyFont="1" applyBorder="1" applyAlignment="1" applyProtection="1">
      <alignment horizontal="center" vertical="center" wrapText="1"/>
      <protection locked="0"/>
    </xf>
    <xf numFmtId="0" fontId="19" fillId="0" borderId="95" xfId="0" applyFont="1" applyBorder="1" applyAlignment="1" applyProtection="1">
      <alignment horizontal="center" vertical="center" wrapText="1"/>
      <protection locked="0"/>
    </xf>
    <xf numFmtId="0" fontId="19" fillId="0" borderId="96" xfId="0" applyFont="1" applyBorder="1" applyAlignment="1" applyProtection="1">
      <alignment horizontal="center" vertical="center" wrapText="1"/>
      <protection locked="0"/>
    </xf>
    <xf numFmtId="0" fontId="0" fillId="0" borderId="97" xfId="0" applyBorder="1" applyProtection="1">
      <protection locked="0"/>
    </xf>
    <xf numFmtId="0" fontId="2" fillId="0" borderId="98" xfId="0" applyFont="1" applyBorder="1"/>
    <xf numFmtId="0" fontId="0" fillId="0" borderId="99" xfId="0" applyBorder="1" applyProtection="1">
      <protection locked="0"/>
    </xf>
    <xf numFmtId="0" fontId="9" fillId="0" borderId="14" xfId="0" applyFont="1" applyBorder="1" applyAlignment="1" applyProtection="1">
      <alignment horizontal="center" vertical="center" wrapText="1"/>
      <protection locked="0"/>
    </xf>
    <xf numFmtId="0" fontId="9" fillId="0" borderId="99" xfId="0" applyFont="1" applyBorder="1" applyAlignment="1" applyProtection="1">
      <alignment horizontal="center" vertical="center" wrapText="1"/>
      <protection locked="0"/>
    </xf>
    <xf numFmtId="0" fontId="9" fillId="9" borderId="101" xfId="0" applyFont="1" applyFill="1" applyBorder="1" applyAlignment="1" applyProtection="1">
      <alignment horizontal="center" vertical="center" wrapText="1"/>
      <protection locked="0"/>
    </xf>
    <xf numFmtId="0" fontId="19" fillId="0" borderId="14" xfId="0" applyFont="1" applyBorder="1" applyAlignment="1" applyProtection="1">
      <alignment horizontal="left" vertical="center" wrapText="1"/>
      <protection locked="0"/>
    </xf>
    <xf numFmtId="17" fontId="19" fillId="0" borderId="14" xfId="0" applyNumberFormat="1" applyFont="1" applyBorder="1" applyAlignment="1" applyProtection="1">
      <alignment horizontal="center" vertical="center" wrapText="1"/>
      <protection locked="0"/>
    </xf>
    <xf numFmtId="0" fontId="19" fillId="0" borderId="103" xfId="0" applyFont="1" applyBorder="1" applyAlignment="1" applyProtection="1">
      <alignment horizontal="center" vertical="center" wrapText="1"/>
      <protection locked="0"/>
    </xf>
    <xf numFmtId="0" fontId="0" fillId="0" borderId="54" xfId="0" applyBorder="1" applyAlignment="1" applyProtection="1">
      <alignment wrapText="1"/>
      <protection locked="0"/>
    </xf>
    <xf numFmtId="0" fontId="2" fillId="0" borderId="104" xfId="0" applyFont="1" applyBorder="1"/>
    <xf numFmtId="0" fontId="2" fillId="0" borderId="68" xfId="0" applyFont="1" applyBorder="1"/>
    <xf numFmtId="0" fontId="19" fillId="0" borderId="105" xfId="0" applyFont="1" applyBorder="1" applyAlignment="1" applyProtection="1">
      <alignment horizontal="left" vertical="center" wrapText="1"/>
      <protection locked="0"/>
    </xf>
    <xf numFmtId="0" fontId="2" fillId="2" borderId="78" xfId="0" applyFont="1" applyFill="1" applyBorder="1" applyAlignment="1" applyProtection="1">
      <alignment horizontal="center" vertical="center" wrapText="1"/>
      <protection locked="0"/>
    </xf>
    <xf numFmtId="0" fontId="0" fillId="0" borderId="106" xfId="0" applyBorder="1" applyProtection="1">
      <protection locked="0"/>
    </xf>
    <xf numFmtId="0" fontId="0" fillId="0" borderId="21" xfId="0" applyBorder="1" applyAlignment="1" applyProtection="1">
      <alignment wrapText="1"/>
      <protection locked="0"/>
    </xf>
    <xf numFmtId="0" fontId="0" fillId="0" borderId="107" xfId="0" applyBorder="1" applyProtection="1">
      <protection locked="0"/>
    </xf>
    <xf numFmtId="0" fontId="9" fillId="7" borderId="106" xfId="0" applyFont="1" applyFill="1" applyBorder="1" applyAlignment="1" applyProtection="1">
      <alignment horizontal="center" vertical="center" wrapText="1"/>
      <protection locked="0"/>
    </xf>
    <xf numFmtId="0" fontId="9" fillId="0" borderId="21" xfId="0" applyFont="1" applyBorder="1" applyAlignment="1" applyProtection="1">
      <alignment horizontal="center" vertical="center" wrapText="1"/>
      <protection locked="0"/>
    </xf>
    <xf numFmtId="0" fontId="9" fillId="0" borderId="107" xfId="0" applyFont="1" applyBorder="1" applyAlignment="1" applyProtection="1">
      <alignment horizontal="center" vertical="center" wrapText="1"/>
      <protection locked="0"/>
    </xf>
    <xf numFmtId="0" fontId="9" fillId="9" borderId="108" xfId="0" applyFont="1" applyFill="1" applyBorder="1" applyAlignment="1" applyProtection="1">
      <alignment horizontal="center" vertical="center" wrapText="1"/>
      <protection locked="0"/>
    </xf>
    <xf numFmtId="0" fontId="19" fillId="0" borderId="21" xfId="0" applyFont="1" applyBorder="1" applyAlignment="1" applyProtection="1">
      <alignment horizontal="left" vertical="center" wrapText="1"/>
      <protection locked="0"/>
    </xf>
    <xf numFmtId="17" fontId="19" fillId="0" borderId="21" xfId="0" applyNumberFormat="1" applyFont="1" applyBorder="1" applyAlignment="1" applyProtection="1">
      <alignment horizontal="center" vertical="center" wrapText="1"/>
      <protection locked="0"/>
    </xf>
    <xf numFmtId="0" fontId="19" fillId="0" borderId="22" xfId="0" applyFont="1" applyBorder="1" applyAlignment="1" applyProtection="1">
      <alignment horizontal="center" vertical="center" wrapText="1"/>
      <protection locked="0"/>
    </xf>
    <xf numFmtId="0" fontId="19" fillId="0" borderId="109" xfId="0" applyFont="1" applyBorder="1" applyAlignment="1" applyProtection="1">
      <alignment horizontal="left" vertical="center" wrapText="1"/>
      <protection locked="0"/>
    </xf>
    <xf numFmtId="0" fontId="0" fillId="0" borderId="2" xfId="0" applyBorder="1" applyAlignment="1" applyProtection="1">
      <alignment wrapText="1"/>
      <protection locked="0"/>
    </xf>
    <xf numFmtId="0" fontId="19" fillId="0" borderId="111" xfId="0" applyFont="1" applyBorder="1" applyAlignment="1" applyProtection="1">
      <alignment horizontal="left" vertical="center" wrapText="1"/>
      <protection locked="0"/>
    </xf>
    <xf numFmtId="0" fontId="19" fillId="0" borderId="112" xfId="0" applyFont="1" applyBorder="1" applyAlignment="1" applyProtection="1">
      <alignment horizontal="center" vertical="center" wrapText="1"/>
      <protection locked="0"/>
    </xf>
    <xf numFmtId="0" fontId="0" fillId="0" borderId="113" xfId="0" applyBorder="1" applyProtection="1">
      <protection locked="0"/>
    </xf>
    <xf numFmtId="0" fontId="0" fillId="0" borderId="114" xfId="0" applyBorder="1" applyAlignment="1" applyProtection="1">
      <alignment wrapText="1"/>
      <protection locked="0"/>
    </xf>
    <xf numFmtId="0" fontId="0" fillId="0" borderId="115" xfId="0" applyBorder="1" applyProtection="1">
      <protection locked="0"/>
    </xf>
    <xf numFmtId="0" fontId="9" fillId="0" borderId="114" xfId="0" applyFont="1" applyBorder="1" applyAlignment="1" applyProtection="1">
      <alignment horizontal="center" vertical="center" wrapText="1"/>
      <protection locked="0"/>
    </xf>
    <xf numFmtId="0" fontId="9" fillId="0" borderId="115" xfId="0" applyFont="1" applyBorder="1" applyAlignment="1" applyProtection="1">
      <alignment horizontal="center" vertical="center" wrapText="1"/>
      <protection locked="0"/>
    </xf>
    <xf numFmtId="0" fontId="9" fillId="9" borderId="98" xfId="0" applyFont="1" applyFill="1" applyBorder="1" applyAlignment="1" applyProtection="1">
      <alignment horizontal="center" vertical="center" wrapText="1"/>
      <protection locked="0"/>
    </xf>
    <xf numFmtId="0" fontId="19" fillId="0" borderId="100" xfId="0" applyFont="1" applyBorder="1" applyAlignment="1" applyProtection="1">
      <alignment horizontal="left" vertical="center" wrapText="1"/>
      <protection locked="0"/>
    </xf>
    <xf numFmtId="0" fontId="19" fillId="0" borderId="114" xfId="0" applyFont="1" applyBorder="1" applyAlignment="1" applyProtection="1">
      <alignment horizontal="left" vertical="center" wrapText="1"/>
      <protection locked="0"/>
    </xf>
    <xf numFmtId="17" fontId="19" fillId="0" borderId="114" xfId="0" applyNumberFormat="1" applyFont="1" applyBorder="1" applyAlignment="1" applyProtection="1">
      <alignment horizontal="center" vertical="center" wrapText="1"/>
      <protection locked="0"/>
    </xf>
    <xf numFmtId="0" fontId="19" fillId="0" borderId="117" xfId="0" applyFont="1" applyBorder="1" applyAlignment="1" applyProtection="1">
      <alignment horizontal="center" vertical="center" wrapText="1"/>
      <protection locked="0"/>
    </xf>
    <xf numFmtId="0" fontId="9" fillId="8" borderId="86" xfId="0" applyFont="1" applyFill="1" applyBorder="1" applyAlignment="1" applyProtection="1">
      <alignment horizontal="center" vertical="center" wrapText="1"/>
      <protection locked="0"/>
    </xf>
    <xf numFmtId="0" fontId="21" fillId="0" borderId="91" xfId="0" applyFont="1" applyBorder="1" applyProtection="1">
      <protection locked="0"/>
    </xf>
    <xf numFmtId="0" fontId="9" fillId="0" borderId="93" xfId="0" applyFont="1" applyBorder="1" applyAlignment="1" applyProtection="1">
      <alignment horizontal="center" vertical="center" wrapText="1"/>
      <protection locked="0"/>
    </xf>
    <xf numFmtId="0" fontId="0" fillId="0" borderId="14" xfId="0" applyBorder="1" applyAlignment="1" applyProtection="1">
      <alignment wrapText="1"/>
      <protection locked="0"/>
    </xf>
    <xf numFmtId="0" fontId="21" fillId="0" borderId="99" xfId="0" applyFont="1" applyBorder="1" applyProtection="1">
      <protection locked="0"/>
    </xf>
    <xf numFmtId="0" fontId="9" fillId="0" borderId="101" xfId="0" applyFont="1" applyBorder="1" applyAlignment="1" applyProtection="1">
      <alignment horizontal="center" vertical="center" wrapText="1"/>
      <protection locked="0"/>
    </xf>
    <xf numFmtId="0" fontId="2" fillId="0" borderId="61" xfId="0" applyFont="1" applyBorder="1"/>
    <xf numFmtId="0" fontId="21" fillId="0" borderId="107" xfId="0" applyFont="1" applyBorder="1" applyProtection="1">
      <protection locked="0"/>
    </xf>
    <xf numFmtId="0" fontId="9" fillId="0" borderId="108" xfId="0" applyFont="1" applyBorder="1" applyAlignment="1" applyProtection="1">
      <alignment horizontal="center" vertical="center" wrapText="1"/>
      <protection locked="0"/>
    </xf>
    <xf numFmtId="0" fontId="2" fillId="2" borderId="83" xfId="0" applyFont="1" applyFill="1" applyBorder="1" applyAlignment="1" applyProtection="1">
      <alignment vertical="center" wrapText="1"/>
      <protection locked="0"/>
    </xf>
    <xf numFmtId="0" fontId="23" fillId="0" borderId="2" xfId="0" applyFont="1" applyBorder="1" applyProtection="1">
      <protection locked="0"/>
    </xf>
    <xf numFmtId="0" fontId="23" fillId="0" borderId="14" xfId="0" applyFont="1" applyBorder="1" applyProtection="1">
      <protection locked="0"/>
    </xf>
    <xf numFmtId="0" fontId="0" fillId="0" borderId="118" xfId="0" applyBorder="1" applyProtection="1">
      <protection locked="0"/>
    </xf>
    <xf numFmtId="0" fontId="0" fillId="0" borderId="119" xfId="0" applyBorder="1" applyAlignment="1" applyProtection="1">
      <alignment wrapText="1"/>
      <protection locked="0"/>
    </xf>
    <xf numFmtId="0" fontId="21" fillId="0" borderId="120" xfId="0" applyFont="1" applyBorder="1" applyProtection="1">
      <protection locked="0"/>
    </xf>
    <xf numFmtId="0" fontId="9" fillId="7" borderId="118" xfId="0" applyFont="1" applyFill="1" applyBorder="1" applyAlignment="1" applyProtection="1">
      <alignment horizontal="center" vertical="center" wrapText="1"/>
      <protection locked="0"/>
    </xf>
    <xf numFmtId="0" fontId="9" fillId="0" borderId="119" xfId="0" applyFont="1" applyBorder="1" applyAlignment="1" applyProtection="1">
      <alignment horizontal="center" vertical="center" wrapText="1"/>
      <protection locked="0"/>
    </xf>
    <xf numFmtId="0" fontId="9" fillId="0" borderId="120"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19" fillId="0" borderId="85" xfId="0" applyFont="1" applyBorder="1" applyAlignment="1" applyProtection="1">
      <alignment horizontal="left" vertical="center" wrapText="1"/>
      <protection locked="0"/>
    </xf>
    <xf numFmtId="0" fontId="19" fillId="0" borderId="119" xfId="0" applyFont="1" applyBorder="1" applyAlignment="1" applyProtection="1">
      <alignment horizontal="left" vertical="center" wrapText="1"/>
      <protection locked="0"/>
    </xf>
    <xf numFmtId="17" fontId="19" fillId="0" borderId="119" xfId="0" applyNumberFormat="1" applyFont="1" applyBorder="1" applyAlignment="1" applyProtection="1">
      <alignment horizontal="center" vertical="center" wrapText="1"/>
      <protection locked="0"/>
    </xf>
    <xf numFmtId="0" fontId="19" fillId="0" borderId="120" xfId="0" applyFont="1" applyBorder="1" applyAlignment="1" applyProtection="1">
      <alignment horizontal="center" vertical="center" wrapText="1"/>
      <protection locked="0"/>
    </xf>
    <xf numFmtId="0" fontId="2" fillId="2" borderId="41" xfId="0" applyFont="1" applyFill="1" applyBorder="1" applyAlignment="1" applyProtection="1">
      <alignment vertical="center" wrapText="1"/>
      <protection locked="0"/>
    </xf>
    <xf numFmtId="0" fontId="16" fillId="7" borderId="118" xfId="0" applyFont="1" applyFill="1" applyBorder="1" applyAlignment="1" applyProtection="1">
      <alignment horizontal="justify" vertical="center" wrapText="1"/>
      <protection locked="0"/>
    </xf>
    <xf numFmtId="0" fontId="15" fillId="7" borderId="119" xfId="0" applyFont="1" applyFill="1" applyBorder="1" applyAlignment="1" applyProtection="1">
      <alignment horizontal="justify" vertical="center" wrapText="1"/>
      <protection locked="0"/>
    </xf>
    <xf numFmtId="0" fontId="16" fillId="7" borderId="120" xfId="0" applyFont="1" applyFill="1" applyBorder="1" applyAlignment="1" applyProtection="1">
      <alignment horizontal="justify" vertical="center" wrapText="1"/>
      <protection locked="0"/>
    </xf>
    <xf numFmtId="0" fontId="9" fillId="8" borderId="118" xfId="0" applyFont="1" applyFill="1" applyBorder="1" applyAlignment="1" applyProtection="1">
      <alignment horizontal="center" vertical="center" wrapText="1"/>
      <protection locked="0"/>
    </xf>
    <xf numFmtId="0" fontId="9" fillId="9" borderId="119" xfId="0" applyFont="1" applyFill="1" applyBorder="1" applyAlignment="1" applyProtection="1">
      <alignment horizontal="center" vertical="center" wrapText="1"/>
      <protection locked="0"/>
    </xf>
    <xf numFmtId="0" fontId="9" fillId="8" borderId="120" xfId="0" applyFont="1" applyFill="1" applyBorder="1" applyAlignment="1" applyProtection="1">
      <alignment horizontal="center" vertical="center" wrapText="1"/>
      <protection locked="0"/>
    </xf>
    <xf numFmtId="0" fontId="9" fillId="8" borderId="0" xfId="0" applyFont="1" applyFill="1" applyAlignment="1" applyProtection="1">
      <alignment horizontal="center" vertical="center" wrapText="1"/>
      <protection locked="0"/>
    </xf>
    <xf numFmtId="0" fontId="19" fillId="9" borderId="85" xfId="0" applyFont="1" applyFill="1" applyBorder="1" applyAlignment="1" applyProtection="1">
      <alignment horizontal="left" vertical="center" wrapText="1"/>
      <protection locked="0"/>
    </xf>
    <xf numFmtId="0" fontId="19" fillId="9" borderId="119" xfId="0" applyFont="1" applyFill="1" applyBorder="1" applyAlignment="1" applyProtection="1">
      <alignment horizontal="left" vertical="center" wrapText="1"/>
      <protection locked="0"/>
    </xf>
    <xf numFmtId="0" fontId="19" fillId="9" borderId="119" xfId="0" applyFont="1" applyFill="1" applyBorder="1" applyAlignment="1" applyProtection="1">
      <alignment horizontal="center" vertical="center" wrapText="1"/>
      <protection locked="0"/>
    </xf>
    <xf numFmtId="0" fontId="9" fillId="7" borderId="90" xfId="0" applyFont="1" applyFill="1" applyBorder="1" applyAlignment="1" applyProtection="1">
      <alignment horizontal="center" vertical="center" wrapText="1"/>
      <protection locked="0"/>
    </xf>
    <xf numFmtId="0" fontId="9" fillId="7" borderId="97" xfId="0" applyFont="1" applyFill="1" applyBorder="1" applyAlignment="1" applyProtection="1">
      <alignment horizontal="center" vertical="center" wrapText="1"/>
      <protection locked="0"/>
    </xf>
    <xf numFmtId="0" fontId="23" fillId="0" borderId="114" xfId="0" applyFont="1" applyBorder="1" applyProtection="1">
      <protection locked="0"/>
    </xf>
    <xf numFmtId="0" fontId="21" fillId="0" borderId="115" xfId="0" applyFont="1" applyBorder="1" applyProtection="1">
      <protection locked="0"/>
    </xf>
    <xf numFmtId="0" fontId="9" fillId="7" borderId="113" xfId="0" applyFont="1" applyFill="1" applyBorder="1" applyAlignment="1" applyProtection="1">
      <alignment horizontal="center" vertical="center" wrapText="1"/>
      <protection locked="0"/>
    </xf>
    <xf numFmtId="0" fontId="9" fillId="0" borderId="98" xfId="0" applyFont="1" applyBorder="1" applyAlignment="1" applyProtection="1">
      <alignment horizontal="center" vertical="center" wrapText="1"/>
      <protection locked="0"/>
    </xf>
    <xf numFmtId="0" fontId="16" fillId="7" borderId="120" xfId="0" applyFont="1" applyFill="1" applyBorder="1" applyAlignment="1" applyProtection="1">
      <alignment horizontal="left" vertical="center" wrapText="1"/>
      <protection locked="0"/>
    </xf>
    <xf numFmtId="0" fontId="9" fillId="2" borderId="21" xfId="0" applyFont="1" applyFill="1" applyBorder="1" applyAlignment="1" applyProtection="1">
      <alignment horizontal="center" vertical="center" wrapText="1"/>
      <protection locked="0"/>
    </xf>
    <xf numFmtId="0" fontId="9" fillId="2" borderId="107" xfId="0" applyFont="1" applyFill="1" applyBorder="1" applyAlignment="1" applyProtection="1">
      <alignment horizontal="center" vertical="center" wrapText="1"/>
      <protection locked="0"/>
    </xf>
    <xf numFmtId="0" fontId="9" fillId="2" borderId="108" xfId="0" applyFont="1" applyFill="1" applyBorder="1" applyAlignment="1" applyProtection="1">
      <alignment horizontal="center" vertical="center" wrapText="1"/>
      <protection locked="0"/>
    </xf>
    <xf numFmtId="0" fontId="23" fillId="0" borderId="21" xfId="0" applyFont="1" applyBorder="1" applyProtection="1">
      <protection locked="0"/>
    </xf>
    <xf numFmtId="0" fontId="16" fillId="7" borderId="25" xfId="0" applyFont="1" applyFill="1" applyBorder="1" applyAlignment="1" applyProtection="1">
      <alignment horizontal="left" vertical="center" wrapText="1"/>
      <protection locked="0"/>
    </xf>
    <xf numFmtId="0" fontId="2" fillId="0" borderId="51" xfId="0" applyFont="1" applyBorder="1"/>
    <xf numFmtId="0" fontId="19" fillId="0" borderId="96" xfId="0" applyFont="1" applyBorder="1" applyAlignment="1" applyProtection="1">
      <alignment horizontal="left" vertical="center" wrapText="1"/>
      <protection locked="0"/>
    </xf>
    <xf numFmtId="0" fontId="19" fillId="10" borderId="105" xfId="0" applyFont="1" applyFill="1" applyBorder="1" applyAlignment="1" applyProtection="1">
      <alignment horizontal="left" vertical="center" wrapText="1"/>
      <protection locked="0"/>
    </xf>
    <xf numFmtId="0" fontId="19" fillId="0" borderId="97" xfId="0" applyFont="1" applyBorder="1" applyAlignment="1" applyProtection="1">
      <alignment horizontal="left" vertical="center" wrapText="1"/>
      <protection locked="0"/>
    </xf>
    <xf numFmtId="0" fontId="19" fillId="10" borderId="111" xfId="0" applyFont="1" applyFill="1" applyBorder="1" applyAlignment="1" applyProtection="1">
      <alignment horizontal="left" vertical="center" wrapText="1"/>
      <protection locked="0"/>
    </xf>
    <xf numFmtId="0" fontId="0" fillId="0" borderId="122" xfId="0" applyBorder="1" applyProtection="1">
      <protection locked="0"/>
    </xf>
    <xf numFmtId="0" fontId="0" fillId="0" borderId="58" xfId="0" applyBorder="1" applyProtection="1">
      <protection locked="0"/>
    </xf>
    <xf numFmtId="0" fontId="9" fillId="0" borderId="57" xfId="0" applyFont="1" applyBorder="1" applyAlignment="1" applyProtection="1">
      <alignment horizontal="center" vertical="center" wrapText="1"/>
      <protection locked="0"/>
    </xf>
    <xf numFmtId="0" fontId="9" fillId="0" borderId="58" xfId="0" applyFont="1" applyBorder="1" applyAlignment="1" applyProtection="1">
      <alignment horizontal="center" vertical="center" wrapText="1"/>
      <protection locked="0"/>
    </xf>
    <xf numFmtId="0" fontId="9" fillId="9" borderId="84" xfId="0" applyFont="1" applyFill="1" applyBorder="1" applyAlignment="1" applyProtection="1">
      <alignment horizontal="center" vertical="center" wrapText="1"/>
      <protection locked="0"/>
    </xf>
    <xf numFmtId="0" fontId="0" fillId="0" borderId="14" xfId="0" applyBorder="1" applyProtection="1">
      <protection locked="0"/>
    </xf>
    <xf numFmtId="0" fontId="0" fillId="0" borderId="57" xfId="0" applyBorder="1" applyAlignment="1" applyProtection="1">
      <alignment wrapText="1"/>
      <protection locked="0"/>
    </xf>
    <xf numFmtId="0" fontId="9" fillId="7" borderId="122" xfId="0" applyFont="1" applyFill="1" applyBorder="1" applyAlignment="1" applyProtection="1">
      <alignment horizontal="center" vertical="center" wrapText="1"/>
      <protection locked="0"/>
    </xf>
    <xf numFmtId="0" fontId="0" fillId="0" borderId="2" xfId="0" applyBorder="1" applyProtection="1">
      <protection locked="0"/>
    </xf>
    <xf numFmtId="0" fontId="0" fillId="0" borderId="114" xfId="0" applyBorder="1" applyProtection="1">
      <protection locked="0"/>
    </xf>
    <xf numFmtId="0" fontId="19" fillId="10" borderId="2" xfId="0" applyFont="1" applyFill="1" applyBorder="1" applyAlignment="1" applyProtection="1">
      <alignment horizontal="left" vertical="center" wrapText="1"/>
      <protection locked="0"/>
    </xf>
    <xf numFmtId="0" fontId="9" fillId="9" borderId="0" xfId="0" applyFont="1" applyFill="1" applyAlignment="1" applyProtection="1">
      <alignment horizontal="center" vertical="center" wrapText="1"/>
      <protection locked="0"/>
    </xf>
    <xf numFmtId="0" fontId="20" fillId="0" borderId="2" xfId="0" applyFont="1" applyBorder="1" applyAlignment="1" applyProtection="1">
      <alignment horizontal="left" vertical="center" wrapText="1"/>
      <protection locked="0"/>
    </xf>
    <xf numFmtId="17" fontId="19" fillId="0" borderId="42" xfId="0" applyNumberFormat="1" applyFont="1" applyBorder="1" applyAlignment="1" applyProtection="1">
      <alignment horizontal="center" vertical="center" wrapText="1"/>
      <protection locked="0"/>
    </xf>
    <xf numFmtId="0" fontId="19" fillId="0" borderId="42" xfId="0" applyFont="1" applyBorder="1" applyAlignment="1" applyProtection="1">
      <alignment horizontal="center" vertical="center" wrapText="1"/>
      <protection locked="0"/>
    </xf>
    <xf numFmtId="0" fontId="9" fillId="9" borderId="42" xfId="0" applyFont="1" applyFill="1" applyBorder="1" applyAlignment="1" applyProtection="1">
      <alignment horizontal="center" vertical="center" wrapText="1"/>
      <protection locked="0"/>
    </xf>
    <xf numFmtId="0" fontId="0" fillId="0" borderId="50" xfId="0" applyBorder="1" applyProtection="1">
      <protection locked="0"/>
    </xf>
    <xf numFmtId="0" fontId="0" fillId="0" borderId="123" xfId="0" applyBorder="1" applyProtection="1">
      <protection locked="0"/>
    </xf>
    <xf numFmtId="0" fontId="9" fillId="0" borderId="50" xfId="0" applyFont="1" applyBorder="1" applyAlignment="1" applyProtection="1">
      <alignment horizontal="center" vertical="center" wrapText="1"/>
      <protection locked="0"/>
    </xf>
    <xf numFmtId="0" fontId="9" fillId="0" borderId="124" xfId="0" applyFont="1" applyBorder="1" applyAlignment="1" applyProtection="1">
      <alignment horizontal="center" vertical="center" wrapText="1"/>
      <protection locked="0"/>
    </xf>
    <xf numFmtId="0" fontId="0" fillId="0" borderId="125" xfId="0" applyBorder="1" applyProtection="1">
      <protection locked="0"/>
    </xf>
    <xf numFmtId="0" fontId="0" fillId="0" borderId="64" xfId="0" applyBorder="1" applyProtection="1">
      <protection locked="0"/>
    </xf>
    <xf numFmtId="0" fontId="0" fillId="0" borderId="126" xfId="0" applyBorder="1" applyProtection="1">
      <protection locked="0"/>
    </xf>
    <xf numFmtId="0" fontId="9" fillId="0" borderId="125" xfId="0" applyFont="1" applyBorder="1" applyAlignment="1" applyProtection="1">
      <alignment horizontal="center" vertical="center" wrapText="1"/>
      <protection locked="0"/>
    </xf>
    <xf numFmtId="0" fontId="9" fillId="0" borderId="64" xfId="0" applyFont="1" applyBorder="1" applyAlignment="1" applyProtection="1">
      <alignment horizontal="center" vertical="center" wrapText="1"/>
      <protection locked="0"/>
    </xf>
    <xf numFmtId="0" fontId="9" fillId="9" borderId="104" xfId="0" applyFont="1" applyFill="1" applyBorder="1" applyAlignment="1" applyProtection="1">
      <alignment horizontal="center" vertical="center" wrapText="1"/>
      <protection locked="0"/>
    </xf>
    <xf numFmtId="0" fontId="19" fillId="0" borderId="92" xfId="0" applyFont="1" applyBorder="1" applyAlignment="1" applyProtection="1">
      <alignment horizontal="left" vertical="center" wrapText="1"/>
      <protection locked="0"/>
    </xf>
    <xf numFmtId="0" fontId="19" fillId="0" borderId="127" xfId="0" applyFont="1" applyBorder="1" applyAlignment="1" applyProtection="1">
      <alignment horizontal="left" vertical="center" wrapText="1"/>
      <protection locked="0"/>
    </xf>
    <xf numFmtId="17" fontId="19" fillId="0" borderId="127" xfId="0" applyNumberFormat="1" applyFont="1" applyBorder="1" applyAlignment="1" applyProtection="1">
      <alignment horizontal="center" vertical="center" wrapText="1"/>
      <protection locked="0"/>
    </xf>
    <xf numFmtId="0" fontId="19" fillId="0" borderId="129" xfId="0" applyFont="1" applyBorder="1" applyAlignment="1" applyProtection="1">
      <alignment horizontal="center" vertical="center" wrapText="1"/>
      <protection locked="0"/>
    </xf>
    <xf numFmtId="0" fontId="19" fillId="0" borderId="130" xfId="0" applyFont="1" applyBorder="1" applyAlignment="1" applyProtection="1">
      <alignment horizontal="center" vertical="center" wrapText="1"/>
      <protection locked="0"/>
    </xf>
    <xf numFmtId="0" fontId="0" fillId="0" borderId="131" xfId="0" applyBorder="1" applyProtection="1">
      <protection locked="0"/>
    </xf>
    <xf numFmtId="0" fontId="0" fillId="0" borderId="68" xfId="0" applyBorder="1" applyProtection="1">
      <protection locked="0"/>
    </xf>
    <xf numFmtId="0" fontId="0" fillId="0" borderId="132" xfId="0" applyBorder="1" applyProtection="1">
      <protection locked="0"/>
    </xf>
    <xf numFmtId="0" fontId="9" fillId="0" borderId="131" xfId="0" applyFont="1" applyBorder="1" applyAlignment="1" applyProtection="1">
      <alignment horizontal="center" vertical="center" wrapText="1"/>
      <protection locked="0"/>
    </xf>
    <xf numFmtId="0" fontId="9" fillId="0" borderId="68" xfId="0" applyFont="1" applyBorder="1" applyAlignment="1" applyProtection="1">
      <alignment horizontal="center" vertical="center" wrapText="1"/>
      <protection locked="0"/>
    </xf>
    <xf numFmtId="0" fontId="9" fillId="9" borderId="68" xfId="0" applyFont="1" applyFill="1" applyBorder="1" applyAlignment="1" applyProtection="1">
      <alignment horizontal="center" vertical="center" wrapText="1"/>
      <protection locked="0"/>
    </xf>
    <xf numFmtId="0" fontId="19" fillId="0" borderId="68" xfId="0" applyFont="1" applyBorder="1" applyAlignment="1" applyProtection="1">
      <alignment horizontal="left" vertical="center" wrapText="1"/>
      <protection locked="0"/>
    </xf>
    <xf numFmtId="17" fontId="19" fillId="0" borderId="68" xfId="0" applyNumberFormat="1" applyFont="1" applyBorder="1" applyAlignment="1" applyProtection="1">
      <alignment horizontal="center" vertical="center" wrapText="1"/>
      <protection locked="0"/>
    </xf>
    <xf numFmtId="0" fontId="19" fillId="0" borderId="133" xfId="0" applyFont="1" applyBorder="1" applyAlignment="1" applyProtection="1">
      <alignment horizontal="center" vertical="center" wrapText="1"/>
      <protection locked="0"/>
    </xf>
    <xf numFmtId="0" fontId="16" fillId="7" borderId="122" xfId="0" applyFont="1" applyFill="1" applyBorder="1" applyAlignment="1" applyProtection="1">
      <alignment horizontal="justify" vertical="center" wrapText="1"/>
      <protection locked="0"/>
    </xf>
    <xf numFmtId="0" fontId="15" fillId="7" borderId="57" xfId="0" applyFont="1" applyFill="1" applyBorder="1" applyAlignment="1" applyProtection="1">
      <alignment horizontal="justify" vertical="center" wrapText="1"/>
      <protection locked="0"/>
    </xf>
    <xf numFmtId="0" fontId="16" fillId="7" borderId="58" xfId="0" applyFont="1" applyFill="1" applyBorder="1" applyAlignment="1" applyProtection="1">
      <alignment horizontal="justify" vertical="center" wrapText="1"/>
      <protection locked="0"/>
    </xf>
    <xf numFmtId="0" fontId="9" fillId="8" borderId="122" xfId="0" applyFont="1" applyFill="1" applyBorder="1" applyAlignment="1" applyProtection="1">
      <alignment horizontal="center" vertical="center" wrapText="1"/>
      <protection locked="0"/>
    </xf>
    <xf numFmtId="0" fontId="9" fillId="9" borderId="57" xfId="0" applyFont="1" applyFill="1" applyBorder="1" applyAlignment="1" applyProtection="1">
      <alignment horizontal="center" vertical="center" wrapText="1"/>
      <protection locked="0"/>
    </xf>
    <xf numFmtId="0" fontId="9" fillId="8" borderId="58" xfId="0" applyFont="1" applyFill="1" applyBorder="1" applyAlignment="1" applyProtection="1">
      <alignment horizontal="center" vertical="center" wrapText="1"/>
      <protection locked="0"/>
    </xf>
    <xf numFmtId="0" fontId="19" fillId="0" borderId="89" xfId="0" applyFont="1" applyBorder="1" applyAlignment="1" applyProtection="1">
      <alignment horizontal="center" vertical="center" wrapText="1"/>
      <protection locked="0"/>
    </xf>
    <xf numFmtId="0" fontId="19" fillId="0" borderId="44" xfId="0" applyFont="1" applyBorder="1" applyAlignment="1" applyProtection="1">
      <alignment horizontal="center" vertical="center" wrapText="1"/>
      <protection locked="0"/>
    </xf>
    <xf numFmtId="0" fontId="19" fillId="0" borderId="134" xfId="0" applyFont="1" applyBorder="1" applyAlignment="1" applyProtection="1">
      <alignment horizontal="center" vertical="center" wrapText="1"/>
      <protection locked="0"/>
    </xf>
    <xf numFmtId="0" fontId="0" fillId="0" borderId="88" xfId="0" applyBorder="1" applyProtection="1">
      <protection locked="0"/>
    </xf>
    <xf numFmtId="0" fontId="9" fillId="0" borderId="122" xfId="0" applyFont="1" applyBorder="1" applyAlignment="1" applyProtection="1">
      <alignment horizontal="center" vertical="center" wrapText="1"/>
      <protection locked="0"/>
    </xf>
    <xf numFmtId="0" fontId="0" fillId="0" borderId="94" xfId="0" applyBorder="1" applyProtection="1">
      <protection locked="0"/>
    </xf>
    <xf numFmtId="0" fontId="9" fillId="0" borderId="90" xfId="0" applyFont="1" applyBorder="1" applyAlignment="1" applyProtection="1">
      <alignment horizontal="center" vertical="center" wrapText="1"/>
      <protection locked="0"/>
    </xf>
    <xf numFmtId="0" fontId="0" fillId="0" borderId="102" xfId="0" applyBorder="1" applyProtection="1">
      <protection locked="0"/>
    </xf>
    <xf numFmtId="0" fontId="9" fillId="0" borderId="97" xfId="0" applyFont="1" applyBorder="1" applyAlignment="1" applyProtection="1">
      <alignment horizontal="center" vertical="center" wrapText="1"/>
      <protection locked="0"/>
    </xf>
    <xf numFmtId="0" fontId="24" fillId="0" borderId="105" xfId="0" applyFont="1" applyBorder="1" applyAlignment="1" applyProtection="1">
      <alignment horizontal="left" vertical="center" wrapText="1"/>
      <protection locked="0"/>
    </xf>
    <xf numFmtId="0" fontId="24" fillId="0" borderId="45" xfId="0" applyFont="1" applyBorder="1" applyAlignment="1" applyProtection="1">
      <alignment horizontal="left" vertical="center" wrapText="1"/>
      <protection locked="0"/>
    </xf>
    <xf numFmtId="0" fontId="24" fillId="0" borderId="111" xfId="0" applyFont="1" applyBorder="1" applyAlignment="1" applyProtection="1">
      <alignment horizontal="left" vertical="center" wrapText="1"/>
      <protection locked="0"/>
    </xf>
    <xf numFmtId="0" fontId="24" fillId="10" borderId="111" xfId="0" applyFont="1" applyFill="1" applyBorder="1" applyAlignment="1" applyProtection="1">
      <alignment horizontal="left" vertical="center" wrapText="1"/>
      <protection locked="0"/>
    </xf>
    <xf numFmtId="0" fontId="19" fillId="0" borderId="2" xfId="0" applyFont="1" applyBorder="1" applyAlignment="1" applyProtection="1">
      <alignment horizontal="center" vertical="center" wrapText="1"/>
      <protection locked="0"/>
    </xf>
    <xf numFmtId="0" fontId="19" fillId="0" borderId="14" xfId="0" applyFont="1" applyBorder="1" applyAlignment="1" applyProtection="1">
      <alignment horizontal="center" vertical="center" wrapText="1"/>
      <protection locked="0"/>
    </xf>
    <xf numFmtId="0" fontId="16" fillId="0" borderId="59" xfId="0" applyFont="1" applyBorder="1" applyAlignment="1" applyProtection="1">
      <alignment horizontal="justify" vertical="center" wrapText="1"/>
      <protection locked="0"/>
    </xf>
    <xf numFmtId="0" fontId="16" fillId="0" borderId="55" xfId="0" applyFont="1" applyBorder="1" applyAlignment="1" applyProtection="1">
      <alignment horizontal="justify" vertical="center" wrapText="1"/>
      <protection locked="0"/>
    </xf>
    <xf numFmtId="0" fontId="16" fillId="0" borderId="90" xfId="0" applyFont="1" applyBorder="1" applyAlignment="1" applyProtection="1">
      <alignment horizontal="justify" vertical="center" wrapText="1"/>
      <protection locked="0"/>
    </xf>
    <xf numFmtId="0" fontId="16" fillId="0" borderId="91" xfId="0" applyFont="1" applyBorder="1" applyAlignment="1" applyProtection="1">
      <alignment horizontal="justify" vertical="center" wrapText="1"/>
      <protection locked="0"/>
    </xf>
    <xf numFmtId="0" fontId="16" fillId="0" borderId="97" xfId="0" applyFont="1" applyBorder="1" applyAlignment="1" applyProtection="1">
      <alignment horizontal="justify" vertical="center" wrapText="1"/>
      <protection locked="0"/>
    </xf>
    <xf numFmtId="0" fontId="0" fillId="0" borderId="98" xfId="0" applyBorder="1" applyAlignment="1" applyProtection="1">
      <alignment wrapText="1"/>
      <protection locked="0"/>
    </xf>
    <xf numFmtId="0" fontId="16" fillId="0" borderId="99" xfId="0" applyFont="1" applyBorder="1" applyAlignment="1" applyProtection="1">
      <alignment horizontal="justify" vertical="center" wrapText="1"/>
      <protection locked="0"/>
    </xf>
    <xf numFmtId="0" fontId="15" fillId="0" borderId="2" xfId="0" applyFont="1" applyBorder="1" applyAlignment="1" applyProtection="1">
      <alignment horizontal="justify" vertical="center" wrapText="1"/>
      <protection locked="0"/>
    </xf>
    <xf numFmtId="0" fontId="16" fillId="0" borderId="122" xfId="0" applyFont="1" applyBorder="1" applyAlignment="1" applyProtection="1">
      <alignment horizontal="justify" vertical="center" wrapText="1"/>
      <protection locked="0"/>
    </xf>
    <xf numFmtId="0" fontId="16" fillId="0" borderId="58" xfId="0" applyFont="1" applyBorder="1" applyAlignment="1" applyProtection="1">
      <alignment horizontal="justify" vertical="center" wrapText="1"/>
      <protection locked="0"/>
    </xf>
    <xf numFmtId="0" fontId="15" fillId="0" borderId="42" xfId="0" applyFont="1" applyBorder="1" applyAlignment="1" applyProtection="1">
      <alignment horizontal="justify" vertical="center" wrapText="1"/>
      <protection locked="0"/>
    </xf>
    <xf numFmtId="0" fontId="15" fillId="0" borderId="64" xfId="0" applyFont="1" applyBorder="1" applyAlignment="1" applyProtection="1">
      <alignment horizontal="justify" vertical="center" wrapText="1"/>
      <protection locked="0"/>
    </xf>
    <xf numFmtId="0" fontId="19" fillId="0" borderId="64" xfId="0" applyFont="1" applyBorder="1" applyAlignment="1" applyProtection="1">
      <alignment horizontal="left" vertical="center" wrapText="1"/>
      <protection locked="0"/>
    </xf>
    <xf numFmtId="17" fontId="19" fillId="0" borderId="64" xfId="0" applyNumberFormat="1" applyFont="1" applyBorder="1" applyAlignment="1" applyProtection="1">
      <alignment horizontal="center" vertical="center" wrapText="1"/>
      <protection locked="0"/>
    </xf>
    <xf numFmtId="0" fontId="19" fillId="0" borderId="65" xfId="0" applyFont="1" applyBorder="1" applyAlignment="1" applyProtection="1">
      <alignment horizontal="center" vertical="center" wrapText="1"/>
      <protection locked="0"/>
    </xf>
    <xf numFmtId="0" fontId="15" fillId="0" borderId="68" xfId="0" applyFont="1" applyBorder="1" applyAlignment="1" applyProtection="1">
      <alignment horizontal="justify" vertical="center" wrapText="1"/>
      <protection locked="0"/>
    </xf>
    <xf numFmtId="0" fontId="9" fillId="0" borderId="94" xfId="0" applyFont="1" applyBorder="1" applyAlignment="1" applyProtection="1">
      <alignment horizontal="center" vertical="center" wrapText="1"/>
      <protection locked="0"/>
    </xf>
    <xf numFmtId="0" fontId="9" fillId="0" borderId="88" xfId="0" applyFont="1" applyBorder="1" applyAlignment="1" applyProtection="1">
      <alignment horizontal="center" vertical="center" wrapText="1"/>
      <protection locked="0"/>
    </xf>
    <xf numFmtId="0" fontId="9" fillId="0" borderId="126" xfId="0" applyFont="1" applyBorder="1" applyAlignment="1" applyProtection="1">
      <alignment horizontal="center" vertical="center" wrapText="1"/>
      <protection locked="0"/>
    </xf>
    <xf numFmtId="0" fontId="9" fillId="0" borderId="123" xfId="0" applyFont="1" applyBorder="1" applyAlignment="1" applyProtection="1">
      <alignment horizontal="center" vertical="center" wrapText="1"/>
      <protection locked="0"/>
    </xf>
    <xf numFmtId="0" fontId="9" fillId="0" borderId="132" xfId="0" applyFont="1" applyBorder="1" applyAlignment="1" applyProtection="1">
      <alignment horizontal="center" vertical="center" wrapText="1"/>
      <protection locked="0"/>
    </xf>
    <xf numFmtId="0" fontId="19" fillId="0" borderId="122" xfId="0" applyFont="1" applyBorder="1" applyAlignment="1" applyProtection="1">
      <alignment horizontal="left" vertical="center" wrapText="1"/>
      <protection locked="0"/>
    </xf>
    <xf numFmtId="0" fontId="9" fillId="9" borderId="135" xfId="0" applyFont="1" applyFill="1" applyBorder="1" applyAlignment="1" applyProtection="1">
      <alignment horizontal="center" vertical="center" wrapText="1"/>
      <protection locked="0"/>
    </xf>
    <xf numFmtId="0" fontId="9" fillId="9" borderId="136" xfId="0" applyFont="1" applyFill="1" applyBorder="1" applyAlignment="1" applyProtection="1">
      <alignment horizontal="center" vertical="center" wrapText="1"/>
      <protection locked="0"/>
    </xf>
    <xf numFmtId="0" fontId="9" fillId="9" borderId="79" xfId="0" applyFont="1" applyFill="1" applyBorder="1" applyAlignment="1" applyProtection="1">
      <alignment horizontal="center" vertical="center" wrapText="1"/>
      <protection locked="0"/>
    </xf>
    <xf numFmtId="0" fontId="9" fillId="9" borderId="80" xfId="0" applyFont="1" applyFill="1" applyBorder="1" applyAlignment="1" applyProtection="1">
      <alignment horizontal="center" vertical="center" wrapText="1"/>
      <protection locked="0"/>
    </xf>
    <xf numFmtId="0" fontId="9" fillId="9" borderId="81" xfId="0" applyFont="1" applyFill="1" applyBorder="1" applyAlignment="1" applyProtection="1">
      <alignment horizontal="center" vertical="center" wrapText="1"/>
      <protection locked="0"/>
    </xf>
    <xf numFmtId="0" fontId="16" fillId="0" borderId="125" xfId="0" applyFont="1" applyBorder="1" applyAlignment="1" applyProtection="1">
      <alignment horizontal="justify" vertical="center" wrapText="1"/>
      <protection locked="0"/>
    </xf>
    <xf numFmtId="0" fontId="16" fillId="0" borderId="50" xfId="0" applyFont="1" applyBorder="1" applyAlignment="1" applyProtection="1">
      <alignment horizontal="justify" vertical="center" wrapText="1"/>
      <protection locked="0"/>
    </xf>
    <xf numFmtId="0" fontId="16" fillId="0" borderId="131" xfId="0" applyFont="1" applyBorder="1" applyAlignment="1" applyProtection="1">
      <alignment horizontal="justify" vertical="center" wrapText="1"/>
      <protection locked="0"/>
    </xf>
    <xf numFmtId="0" fontId="16" fillId="0" borderId="126" xfId="0" applyFont="1" applyBorder="1" applyAlignment="1" applyProtection="1">
      <alignment horizontal="justify" vertical="center" wrapText="1"/>
      <protection locked="0"/>
    </xf>
    <xf numFmtId="0" fontId="16" fillId="0" borderId="123" xfId="0" applyFont="1" applyBorder="1" applyAlignment="1" applyProtection="1">
      <alignment horizontal="justify" vertical="center" wrapText="1"/>
      <protection locked="0"/>
    </xf>
    <xf numFmtId="0" fontId="16" fillId="0" borderId="132" xfId="0" applyFont="1" applyBorder="1" applyAlignment="1" applyProtection="1">
      <alignment horizontal="justify" vertical="center" wrapText="1"/>
      <protection locked="0"/>
    </xf>
    <xf numFmtId="0" fontId="15" fillId="0" borderId="57" xfId="0" applyFont="1" applyBorder="1" applyAlignment="1" applyProtection="1">
      <alignment horizontal="justify" vertical="center" wrapText="1"/>
      <protection locked="0"/>
    </xf>
    <xf numFmtId="0" fontId="15" fillId="0" borderId="14" xfId="0" applyFont="1" applyBorder="1" applyAlignment="1" applyProtection="1">
      <alignment horizontal="justify" vertical="center" wrapText="1"/>
      <protection locked="0"/>
    </xf>
    <xf numFmtId="0" fontId="9" fillId="0" borderId="137" xfId="0" applyFont="1" applyBorder="1" applyAlignment="1" applyProtection="1">
      <alignment horizontal="center" vertical="center" wrapText="1"/>
      <protection locked="0"/>
    </xf>
    <xf numFmtId="0" fontId="19" fillId="0" borderId="137" xfId="0" applyFont="1" applyBorder="1" applyAlignment="1" applyProtection="1">
      <alignment horizontal="left" vertical="center" wrapText="1"/>
      <protection locked="0"/>
    </xf>
    <xf numFmtId="17" fontId="19" fillId="0" borderId="137" xfId="0" applyNumberFormat="1" applyFont="1" applyBorder="1" applyAlignment="1" applyProtection="1">
      <alignment horizontal="center" vertical="center" wrapText="1"/>
      <protection locked="0"/>
    </xf>
    <xf numFmtId="0" fontId="19" fillId="0" borderId="138" xfId="0" applyFont="1" applyBorder="1" applyAlignment="1" applyProtection="1">
      <alignment horizontal="center" vertical="center" wrapText="1"/>
      <protection locked="0"/>
    </xf>
    <xf numFmtId="0" fontId="0" fillId="0" borderId="42" xfId="0" applyBorder="1" applyAlignment="1" applyProtection="1">
      <alignment wrapText="1"/>
      <protection locked="0"/>
    </xf>
    <xf numFmtId="0" fontId="0" fillId="0" borderId="130" xfId="0" applyBorder="1" applyProtection="1">
      <protection locked="0"/>
    </xf>
    <xf numFmtId="0" fontId="0" fillId="0" borderId="68" xfId="0" applyBorder="1" applyAlignment="1" applyProtection="1">
      <alignment wrapText="1"/>
      <protection locked="0"/>
    </xf>
    <xf numFmtId="0" fontId="16" fillId="0" borderId="94" xfId="0" applyFont="1" applyBorder="1" applyAlignment="1" applyProtection="1">
      <alignment horizontal="justify" vertical="center" wrapText="1"/>
      <protection locked="0"/>
    </xf>
    <xf numFmtId="0" fontId="16" fillId="0" borderId="88" xfId="0" applyFont="1" applyBorder="1" applyAlignment="1" applyProtection="1">
      <alignment horizontal="justify" vertical="center" wrapText="1"/>
      <protection locked="0"/>
    </xf>
    <xf numFmtId="0" fontId="16" fillId="0" borderId="139" xfId="0" applyFont="1" applyBorder="1" applyAlignment="1" applyProtection="1">
      <alignment horizontal="justify" vertical="center" wrapText="1"/>
      <protection locked="0"/>
    </xf>
    <xf numFmtId="0" fontId="0" fillId="0" borderId="137" xfId="0" applyBorder="1" applyAlignment="1" applyProtection="1">
      <alignment wrapText="1"/>
      <protection locked="0"/>
    </xf>
    <xf numFmtId="0" fontId="16" fillId="0" borderId="77" xfId="0" applyFont="1" applyBorder="1" applyAlignment="1" applyProtection="1">
      <alignment horizontal="justify" vertical="center" wrapText="1"/>
      <protection locked="0"/>
    </xf>
    <xf numFmtId="0" fontId="9" fillId="0" borderId="139" xfId="0" applyFont="1" applyBorder="1" applyAlignment="1" applyProtection="1">
      <alignment horizontal="center" vertical="center" wrapText="1"/>
      <protection locked="0"/>
    </xf>
    <xf numFmtId="0" fontId="19" fillId="0" borderId="137" xfId="0" applyFont="1" applyBorder="1" applyAlignment="1" applyProtection="1">
      <alignment horizontal="center" vertical="center" wrapText="1"/>
      <protection locked="0"/>
    </xf>
    <xf numFmtId="0" fontId="19" fillId="0" borderId="51" xfId="0" applyFont="1" applyBorder="1" applyAlignment="1" applyProtection="1">
      <alignment horizontal="left" vertical="center" wrapText="1"/>
      <protection locked="0"/>
    </xf>
    <xf numFmtId="17" fontId="19" fillId="0" borderId="51" xfId="0" applyNumberFormat="1" applyFont="1" applyBorder="1" applyAlignment="1" applyProtection="1">
      <alignment horizontal="center" vertical="center" wrapText="1"/>
      <protection locked="0"/>
    </xf>
    <xf numFmtId="0" fontId="16" fillId="0" borderId="56" xfId="0" applyFont="1" applyBorder="1" applyAlignment="1" applyProtection="1">
      <alignment horizontal="justify" vertical="center" wrapText="1"/>
      <protection locked="0"/>
    </xf>
    <xf numFmtId="0" fontId="16" fillId="0" borderId="140" xfId="0" applyFont="1" applyBorder="1" applyAlignment="1" applyProtection="1">
      <alignment horizontal="justify" vertical="center" wrapText="1"/>
      <protection locked="0"/>
    </xf>
    <xf numFmtId="0" fontId="16" fillId="0" borderId="98" xfId="0" applyFont="1" applyBorder="1" applyAlignment="1" applyProtection="1">
      <alignment horizontal="justify" vertical="center" wrapText="1"/>
      <protection locked="0"/>
    </xf>
    <xf numFmtId="0" fontId="16" fillId="0" borderId="141" xfId="0" applyFont="1" applyBorder="1" applyAlignment="1" applyProtection="1">
      <alignment horizontal="justify" vertical="center" wrapText="1"/>
      <protection locked="0"/>
    </xf>
    <xf numFmtId="0" fontId="16" fillId="0" borderId="11" xfId="0" applyFont="1" applyBorder="1" applyAlignment="1" applyProtection="1">
      <alignment horizontal="justify" vertical="center" wrapText="1"/>
      <protection locked="0"/>
    </xf>
    <xf numFmtId="0" fontId="16" fillId="0" borderId="142" xfId="0" applyFont="1" applyBorder="1" applyAlignment="1" applyProtection="1">
      <alignment horizontal="justify" vertical="center" wrapText="1"/>
      <protection locked="0"/>
    </xf>
    <xf numFmtId="0" fontId="16" fillId="0" borderId="84" xfId="0" applyFont="1" applyBorder="1" applyAlignment="1" applyProtection="1">
      <alignment horizontal="justify" vertical="center" wrapText="1"/>
      <protection locked="0"/>
    </xf>
    <xf numFmtId="0" fontId="2" fillId="0" borderId="137" xfId="0" applyFont="1" applyBorder="1"/>
    <xf numFmtId="0" fontId="16" fillId="0" borderId="143" xfId="0" applyFont="1" applyBorder="1" applyAlignment="1" applyProtection="1">
      <alignment horizontal="justify" vertical="center" wrapText="1"/>
      <protection locked="0"/>
    </xf>
    <xf numFmtId="0" fontId="9" fillId="0" borderId="81" xfId="0" applyFont="1" applyBorder="1" applyAlignment="1" applyProtection="1">
      <alignment horizontal="center" vertical="center" wrapText="1"/>
      <protection locked="0"/>
    </xf>
    <xf numFmtId="0" fontId="16" fillId="0" borderId="124" xfId="0" applyFont="1" applyBorder="1" applyAlignment="1" applyProtection="1">
      <alignment horizontal="justify" vertical="center" wrapText="1"/>
      <protection locked="0"/>
    </xf>
    <xf numFmtId="0" fontId="15" fillId="0" borderId="51" xfId="0" applyFont="1" applyBorder="1" applyAlignment="1" applyProtection="1">
      <alignment horizontal="justify" vertical="center" wrapText="1"/>
      <protection locked="0"/>
    </xf>
    <xf numFmtId="0" fontId="16" fillId="0" borderId="76" xfId="0" applyFont="1" applyBorder="1" applyAlignment="1" applyProtection="1">
      <alignment horizontal="justify" vertical="center" wrapText="1"/>
      <protection locked="0"/>
    </xf>
    <xf numFmtId="0" fontId="9" fillId="0" borderId="76" xfId="0" applyFont="1" applyBorder="1" applyAlignment="1" applyProtection="1">
      <alignment horizontal="center" vertical="center" wrapText="1"/>
      <protection locked="0"/>
    </xf>
    <xf numFmtId="0" fontId="9" fillId="0" borderId="83" xfId="0" applyFont="1" applyBorder="1" applyAlignment="1" applyProtection="1">
      <alignment horizontal="center" vertical="center" wrapText="1"/>
      <protection locked="0"/>
    </xf>
    <xf numFmtId="0" fontId="19" fillId="0" borderId="144" xfId="0" applyFont="1" applyBorder="1" applyAlignment="1" applyProtection="1">
      <alignment horizontal="center" vertical="center" wrapText="1"/>
      <protection locked="0"/>
    </xf>
    <xf numFmtId="6" fontId="9" fillId="0" borderId="2" xfId="0" applyNumberFormat="1" applyFont="1" applyBorder="1" applyAlignment="1" applyProtection="1">
      <alignment horizontal="center" vertical="center" wrapText="1"/>
      <protection locked="0"/>
    </xf>
    <xf numFmtId="6" fontId="9" fillId="0" borderId="91" xfId="0" applyNumberFormat="1" applyFont="1" applyBorder="1" applyAlignment="1" applyProtection="1">
      <alignment horizontal="center" vertical="center" wrapText="1"/>
      <protection locked="0"/>
    </xf>
    <xf numFmtId="6" fontId="9" fillId="8" borderId="118" xfId="0" applyNumberFormat="1" applyFont="1" applyFill="1" applyBorder="1" applyAlignment="1" applyProtection="1">
      <alignment horizontal="center" vertical="center" wrapText="1"/>
      <protection locked="0"/>
    </xf>
    <xf numFmtId="164" fontId="9" fillId="9" borderId="119" xfId="0" applyNumberFormat="1" applyFont="1" applyFill="1" applyBorder="1" applyAlignment="1" applyProtection="1">
      <alignment horizontal="center" vertical="center" wrapText="1"/>
      <protection locked="0"/>
    </xf>
    <xf numFmtId="164" fontId="9" fillId="8" borderId="120" xfId="0" applyNumberFormat="1" applyFont="1" applyFill="1" applyBorder="1" applyAlignment="1" applyProtection="1">
      <alignment horizontal="center" vertical="center" wrapText="1"/>
      <protection locked="0"/>
    </xf>
    <xf numFmtId="0" fontId="16" fillId="0" borderId="101" xfId="0" applyFont="1" applyBorder="1" applyAlignment="1" applyProtection="1">
      <alignment horizontal="justify" vertical="center" wrapText="1"/>
      <protection locked="0"/>
    </xf>
    <xf numFmtId="0" fontId="16" fillId="0" borderId="145" xfId="0" applyFont="1" applyBorder="1" applyAlignment="1" applyProtection="1">
      <alignment horizontal="justify" vertical="center" wrapText="1"/>
      <protection locked="0"/>
    </xf>
    <xf numFmtId="6" fontId="9" fillId="0" borderId="14" xfId="0" applyNumberFormat="1" applyFont="1" applyBorder="1" applyAlignment="1" applyProtection="1">
      <alignment horizontal="center" vertical="center" wrapText="1"/>
      <protection locked="0"/>
    </xf>
    <xf numFmtId="6" fontId="9" fillId="0" borderId="99" xfId="0" applyNumberFormat="1" applyFont="1" applyBorder="1" applyAlignment="1" applyProtection="1">
      <alignment horizontal="center" vertical="center" wrapText="1"/>
      <protection locked="0"/>
    </xf>
    <xf numFmtId="15" fontId="19" fillId="0" borderId="111" xfId="0" applyNumberFormat="1" applyFont="1" applyBorder="1" applyAlignment="1" applyProtection="1">
      <alignment horizontal="left" vertical="center" wrapText="1"/>
      <protection locked="0"/>
    </xf>
    <xf numFmtId="0" fontId="19" fillId="0" borderId="57" xfId="0" applyFont="1" applyBorder="1" applyAlignment="1" applyProtection="1">
      <alignment horizontal="center" vertical="center" wrapText="1"/>
      <protection locked="0"/>
    </xf>
    <xf numFmtId="0" fontId="9" fillId="0" borderId="146" xfId="0" applyFont="1" applyBorder="1" applyAlignment="1" applyProtection="1">
      <alignment horizontal="center" vertical="center" wrapText="1"/>
      <protection locked="0"/>
    </xf>
    <xf numFmtId="0" fontId="9" fillId="0" borderId="147" xfId="0" applyFont="1" applyBorder="1" applyAlignment="1" applyProtection="1">
      <alignment horizontal="center" vertical="center" wrapText="1"/>
      <protection locked="0"/>
    </xf>
    <xf numFmtId="0" fontId="9" fillId="0" borderId="104" xfId="0" applyFont="1" applyBorder="1" applyAlignment="1" applyProtection="1">
      <alignment horizontal="center" vertical="center" wrapText="1"/>
      <protection locked="0"/>
    </xf>
    <xf numFmtId="0" fontId="19" fillId="0" borderId="127" xfId="0" applyFont="1" applyBorder="1" applyAlignment="1" applyProtection="1">
      <alignment horizontal="center" vertical="center" wrapText="1"/>
      <protection locked="0"/>
    </xf>
    <xf numFmtId="0" fontId="19" fillId="0" borderId="98" xfId="0" applyFont="1" applyBorder="1" applyAlignment="1" applyProtection="1">
      <alignment horizontal="left" vertical="center" wrapText="1"/>
      <protection locked="0"/>
    </xf>
    <xf numFmtId="0" fontId="19" fillId="11" borderId="111" xfId="0" applyFont="1" applyFill="1" applyBorder="1" applyAlignment="1" applyProtection="1">
      <alignment horizontal="left" vertical="center" wrapText="1"/>
      <protection locked="0"/>
    </xf>
    <xf numFmtId="0" fontId="21" fillId="0" borderId="58" xfId="0" applyFont="1" applyBorder="1" applyProtection="1">
      <protection locked="0"/>
    </xf>
    <xf numFmtId="0" fontId="19" fillId="0" borderId="114" xfId="0" applyFont="1" applyBorder="1" applyAlignment="1" applyProtection="1">
      <alignment horizontal="center" vertical="center" wrapText="1"/>
      <protection locked="0"/>
    </xf>
    <xf numFmtId="0" fontId="19" fillId="0" borderId="90" xfId="0" applyFont="1" applyBorder="1" applyAlignment="1" applyProtection="1">
      <alignment horizontal="center" vertical="center" wrapText="1"/>
      <protection locked="0"/>
    </xf>
    <xf numFmtId="0" fontId="19" fillId="0" borderId="97" xfId="0" applyFont="1" applyBorder="1" applyAlignment="1" applyProtection="1">
      <alignment horizontal="center" vertical="center" wrapText="1"/>
      <protection locked="0"/>
    </xf>
    <xf numFmtId="0" fontId="0" fillId="0" borderId="104" xfId="0" applyBorder="1" applyProtection="1">
      <protection locked="0"/>
    </xf>
    <xf numFmtId="0" fontId="19" fillId="0" borderId="125" xfId="0" applyFont="1" applyBorder="1" applyAlignment="1" applyProtection="1">
      <alignment horizontal="left" vertical="center" wrapText="1"/>
      <protection locked="0"/>
    </xf>
    <xf numFmtId="0" fontId="22" fillId="0" borderId="64" xfId="0" applyFont="1" applyBorder="1" applyAlignment="1" applyProtection="1">
      <alignment horizontal="left" vertical="center" wrapText="1"/>
      <protection locked="0"/>
    </xf>
    <xf numFmtId="0" fontId="19" fillId="10" borderId="125" xfId="0" applyFont="1" applyFill="1" applyBorder="1" applyAlignment="1" applyProtection="1">
      <alignment horizontal="left" vertical="center" wrapText="1"/>
      <protection locked="0"/>
    </xf>
    <xf numFmtId="0" fontId="19" fillId="12" borderId="64" xfId="0" applyFont="1" applyFill="1" applyBorder="1" applyAlignment="1" applyProtection="1">
      <alignment horizontal="left" vertical="center" wrapText="1"/>
      <protection locked="0"/>
    </xf>
    <xf numFmtId="0" fontId="19" fillId="12" borderId="68" xfId="0" applyFont="1" applyFill="1" applyBorder="1" applyAlignment="1" applyProtection="1">
      <alignment horizontal="left" vertical="center" wrapText="1"/>
      <protection locked="0"/>
    </xf>
    <xf numFmtId="0" fontId="19" fillId="10" borderId="103" xfId="0" applyFont="1" applyFill="1" applyBorder="1" applyAlignment="1" applyProtection="1">
      <alignment horizontal="center" vertical="center" wrapText="1"/>
      <protection locked="0"/>
    </xf>
    <xf numFmtId="0" fontId="0" fillId="0" borderId="11" xfId="0" applyBorder="1" applyProtection="1">
      <protection locked="0"/>
    </xf>
    <xf numFmtId="0" fontId="0" fillId="0" borderId="142" xfId="0" applyBorder="1" applyProtection="1">
      <protection locked="0"/>
    </xf>
    <xf numFmtId="0" fontId="0" fillId="0" borderId="56" xfId="0" applyBorder="1" applyProtection="1">
      <protection locked="0"/>
    </xf>
    <xf numFmtId="0" fontId="0" fillId="0" borderId="140" xfId="0" applyBorder="1" applyProtection="1">
      <protection locked="0"/>
    </xf>
    <xf numFmtId="0" fontId="21" fillId="0" borderId="142" xfId="0" applyFont="1" applyBorder="1" applyProtection="1">
      <protection locked="0"/>
    </xf>
    <xf numFmtId="0" fontId="18" fillId="5" borderId="37" xfId="0" applyFont="1" applyFill="1" applyBorder="1" applyAlignment="1" applyProtection="1">
      <alignment horizontal="center" vertical="center" wrapText="1"/>
      <protection locked="0"/>
    </xf>
    <xf numFmtId="0" fontId="19" fillId="9" borderId="27" xfId="0" applyFont="1" applyFill="1" applyBorder="1" applyAlignment="1" applyProtection="1">
      <alignment horizontal="center" vertical="center" wrapText="1"/>
      <protection locked="0"/>
    </xf>
    <xf numFmtId="0" fontId="19" fillId="0" borderId="94" xfId="0" applyFont="1" applyBorder="1" applyAlignment="1" applyProtection="1">
      <alignment horizontal="center" vertical="center" wrapText="1"/>
      <protection locked="0"/>
    </xf>
    <xf numFmtId="0" fontId="19" fillId="0" borderId="102" xfId="0" applyFont="1" applyBorder="1" applyAlignment="1" applyProtection="1">
      <alignment horizontal="center" vertical="center" wrapText="1"/>
      <protection locked="0"/>
    </xf>
    <xf numFmtId="0" fontId="19" fillId="9" borderId="121" xfId="0" applyFont="1" applyFill="1" applyBorder="1" applyAlignment="1" applyProtection="1">
      <alignment horizontal="center" vertical="center" wrapText="1"/>
      <protection locked="0"/>
    </xf>
    <xf numFmtId="0" fontId="19" fillId="0" borderId="116" xfId="0" applyFont="1" applyBorder="1" applyAlignment="1" applyProtection="1">
      <alignment horizontal="center" vertical="center" wrapText="1"/>
      <protection locked="0"/>
    </xf>
    <xf numFmtId="0" fontId="19" fillId="5" borderId="53" xfId="0" applyFont="1" applyFill="1" applyBorder="1" applyAlignment="1" applyProtection="1">
      <alignment horizontal="center" vertical="center" wrapText="1"/>
      <protection locked="0"/>
    </xf>
    <xf numFmtId="0" fontId="19" fillId="0" borderId="88" xfId="0" applyFont="1" applyBorder="1" applyAlignment="1" applyProtection="1">
      <alignment horizontal="center" vertical="center" wrapText="1"/>
      <protection locked="0"/>
    </xf>
    <xf numFmtId="0" fontId="19" fillId="0" borderId="110" xfId="0" applyFont="1" applyBorder="1" applyAlignment="1" applyProtection="1">
      <alignment horizontal="center" vertical="center" wrapText="1"/>
      <protection locked="0"/>
    </xf>
    <xf numFmtId="0" fontId="19" fillId="0" borderId="121" xfId="0" applyFont="1" applyBorder="1" applyAlignment="1" applyProtection="1">
      <alignment horizontal="center" vertical="center" wrapText="1"/>
      <protection locked="0"/>
    </xf>
    <xf numFmtId="0" fontId="19" fillId="5" borderId="37" xfId="0" applyFont="1" applyFill="1" applyBorder="1" applyAlignment="1" applyProtection="1">
      <alignment horizontal="center" vertical="center" wrapText="1"/>
      <protection locked="0"/>
    </xf>
    <xf numFmtId="0" fontId="19" fillId="0" borderId="128" xfId="0" applyFont="1" applyBorder="1" applyAlignment="1" applyProtection="1">
      <alignment horizontal="center" vertical="center" wrapText="1"/>
      <protection locked="0"/>
    </xf>
    <xf numFmtId="0" fontId="19" fillId="0" borderId="68" xfId="0" applyFont="1" applyBorder="1" applyAlignment="1" applyProtection="1">
      <alignment horizontal="center" vertical="center" wrapText="1"/>
      <protection locked="0"/>
    </xf>
    <xf numFmtId="0" fontId="19" fillId="0" borderId="64" xfId="0" applyFont="1" applyBorder="1" applyAlignment="1" applyProtection="1">
      <alignment horizontal="center" vertical="center" wrapText="1"/>
      <protection locked="0"/>
    </xf>
    <xf numFmtId="0" fontId="19" fillId="9" borderId="40" xfId="0" applyFont="1" applyFill="1" applyBorder="1" applyAlignment="1" applyProtection="1">
      <alignment horizontal="center" vertical="center" wrapText="1"/>
      <protection locked="0"/>
    </xf>
    <xf numFmtId="0" fontId="19" fillId="0" borderId="49" xfId="0" applyFont="1" applyBorder="1" applyAlignment="1" applyProtection="1">
      <alignment horizontal="center" vertical="center" wrapText="1"/>
      <protection locked="0"/>
    </xf>
    <xf numFmtId="0" fontId="2" fillId="0" borderId="64" xfId="0" applyFont="1" applyBorder="1" applyAlignment="1" applyProtection="1">
      <alignment horizontal="center"/>
      <protection locked="0"/>
    </xf>
    <xf numFmtId="0" fontId="19" fillId="0" borderId="51" xfId="0" applyFont="1" applyBorder="1" applyAlignment="1" applyProtection="1">
      <alignment horizontal="center" vertical="center" wrapText="1"/>
      <protection locked="0"/>
    </xf>
    <xf numFmtId="0" fontId="16" fillId="7" borderId="20" xfId="0" applyFont="1" applyFill="1" applyBorder="1" applyAlignment="1" applyProtection="1">
      <alignment horizontal="justify" vertical="center" wrapText="1"/>
      <protection locked="0"/>
    </xf>
    <xf numFmtId="0" fontId="15" fillId="7" borderId="21" xfId="0" applyFont="1" applyFill="1" applyBorder="1" applyAlignment="1" applyProtection="1">
      <alignment horizontal="justify" vertical="center" wrapText="1"/>
      <protection locked="0"/>
    </xf>
    <xf numFmtId="0" fontId="16" fillId="7" borderId="22" xfId="0" applyFont="1" applyFill="1" applyBorder="1" applyAlignment="1" applyProtection="1">
      <alignment horizontal="justify" vertical="center" wrapText="1"/>
      <protection locked="0"/>
    </xf>
    <xf numFmtId="0" fontId="15" fillId="5" borderId="20" xfId="0" applyFont="1" applyFill="1" applyBorder="1" applyAlignment="1" applyProtection="1">
      <alignment horizontal="justify" vertical="center" wrapText="1"/>
      <protection locked="0"/>
    </xf>
    <xf numFmtId="0" fontId="15" fillId="5" borderId="21" xfId="0" applyFont="1" applyFill="1" applyBorder="1" applyAlignment="1" applyProtection="1">
      <alignment horizontal="justify" vertical="center" wrapText="1"/>
      <protection locked="0"/>
    </xf>
    <xf numFmtId="0" fontId="16" fillId="5" borderId="22" xfId="0" applyFont="1" applyFill="1" applyBorder="1" applyAlignment="1" applyProtection="1">
      <alignment horizontal="justify" vertical="center" wrapText="1"/>
      <protection locked="0"/>
    </xf>
    <xf numFmtId="0" fontId="0" fillId="0" borderId="0" xfId="0" applyAlignment="1">
      <alignment vertical="center"/>
    </xf>
    <xf numFmtId="0" fontId="31" fillId="2" borderId="0" xfId="0" applyFont="1" applyFill="1" applyAlignment="1">
      <alignment horizontal="center" vertical="center"/>
    </xf>
    <xf numFmtId="0" fontId="32" fillId="0" borderId="0" xfId="0" applyFont="1" applyAlignment="1">
      <alignment vertical="center"/>
    </xf>
    <xf numFmtId="0" fontId="14" fillId="3" borderId="2" xfId="0" applyFont="1" applyFill="1" applyBorder="1" applyAlignment="1">
      <alignment horizontal="center" vertical="center" wrapText="1"/>
    </xf>
    <xf numFmtId="0" fontId="14" fillId="3" borderId="94" xfId="0" applyFont="1" applyFill="1" applyBorder="1" applyAlignment="1">
      <alignment horizontal="center" vertical="center" wrapText="1"/>
    </xf>
    <xf numFmtId="0" fontId="14" fillId="3" borderId="64"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102" xfId="0" applyFont="1" applyFill="1" applyBorder="1" applyAlignment="1">
      <alignment horizontal="center" vertical="center" wrapText="1"/>
    </xf>
    <xf numFmtId="0" fontId="14" fillId="3" borderId="68" xfId="0" applyFont="1" applyFill="1" applyBorder="1" applyAlignment="1">
      <alignment horizontal="center" vertical="center" wrapText="1"/>
    </xf>
    <xf numFmtId="0" fontId="15" fillId="5" borderId="20" xfId="0" applyFont="1" applyFill="1" applyBorder="1" applyAlignment="1">
      <alignment horizontal="justify" vertical="center" wrapText="1"/>
    </xf>
    <xf numFmtId="0" fontId="15" fillId="5" borderId="21" xfId="0" applyFont="1" applyFill="1" applyBorder="1" applyAlignment="1">
      <alignment horizontal="justify" vertical="center" wrapText="1"/>
    </xf>
    <xf numFmtId="0" fontId="16" fillId="5" borderId="21" xfId="0" applyFont="1" applyFill="1" applyBorder="1" applyAlignment="1">
      <alignment horizontal="justify" vertical="center" wrapText="1"/>
    </xf>
    <xf numFmtId="0" fontId="16" fillId="5" borderId="21" xfId="0" applyFont="1" applyFill="1" applyBorder="1" applyAlignment="1">
      <alignment horizontal="center" vertical="center" wrapText="1"/>
    </xf>
    <xf numFmtId="0" fontId="16" fillId="5" borderId="110" xfId="0" applyFont="1" applyFill="1" applyBorder="1" applyAlignment="1">
      <alignment horizontal="center" vertical="center" wrapText="1"/>
    </xf>
    <xf numFmtId="0" fontId="16" fillId="5" borderId="61" xfId="0" applyFont="1" applyFill="1" applyBorder="1" applyAlignment="1">
      <alignment horizontal="center" vertical="center" wrapText="1"/>
    </xf>
    <xf numFmtId="0" fontId="16" fillId="5" borderId="62" xfId="0" applyFont="1" applyFill="1" applyBorder="1" applyAlignment="1">
      <alignment horizontal="center" vertical="center" wrapText="1"/>
    </xf>
    <xf numFmtId="0" fontId="21" fillId="0" borderId="0" xfId="0" applyFont="1"/>
    <xf numFmtId="0" fontId="16" fillId="0" borderId="148" xfId="0" applyFont="1" applyBorder="1" applyAlignment="1">
      <alignment horizontal="justify" vertical="center" wrapText="1"/>
    </xf>
    <xf numFmtId="0" fontId="15" fillId="0" borderId="51" xfId="0" applyFont="1" applyBorder="1" applyAlignment="1">
      <alignment horizontal="justify" vertical="center" wrapText="1"/>
    </xf>
    <xf numFmtId="0" fontId="16" fillId="0" borderId="51" xfId="0" applyFont="1" applyBorder="1" applyAlignment="1">
      <alignment horizontal="justify" vertical="center" wrapText="1"/>
    </xf>
    <xf numFmtId="0" fontId="16" fillId="0" borderId="51" xfId="0" applyFont="1" applyBorder="1" applyAlignment="1">
      <alignment horizontal="center" vertical="center" wrapText="1"/>
    </xf>
    <xf numFmtId="0" fontId="16" fillId="0" borderId="144" xfId="0" applyFont="1" applyBorder="1" applyAlignment="1">
      <alignment horizontal="center" vertical="center" wrapText="1"/>
    </xf>
    <xf numFmtId="0" fontId="16" fillId="0" borderId="149" xfId="0" applyFont="1" applyBorder="1" applyAlignment="1">
      <alignment horizontal="justify" vertical="center" wrapText="1"/>
    </xf>
    <xf numFmtId="0" fontId="15" fillId="0" borderId="137" xfId="0" applyFont="1" applyBorder="1" applyAlignment="1">
      <alignment horizontal="justify" vertical="center" wrapText="1"/>
    </xf>
    <xf numFmtId="0" fontId="16" fillId="0" borderId="137" xfId="0" applyFont="1" applyBorder="1" applyAlignment="1">
      <alignment horizontal="justify" vertical="center" wrapText="1"/>
    </xf>
    <xf numFmtId="0" fontId="16" fillId="0" borderId="137" xfId="0" applyFont="1" applyBorder="1" applyAlignment="1">
      <alignment horizontal="center" vertical="center" wrapText="1"/>
    </xf>
    <xf numFmtId="0" fontId="16" fillId="0" borderId="138" xfId="0" applyFont="1" applyBorder="1" applyAlignment="1">
      <alignment horizontal="center" vertical="center" wrapText="1"/>
    </xf>
    <xf numFmtId="0" fontId="16" fillId="0" borderId="66" xfId="0" applyFont="1" applyBorder="1" applyAlignment="1">
      <alignment horizontal="justify" vertical="center" wrapText="1"/>
    </xf>
    <xf numFmtId="0" fontId="15" fillId="0" borderId="42" xfId="0" applyFont="1" applyBorder="1" applyAlignment="1">
      <alignment horizontal="justify" vertical="center" wrapText="1"/>
    </xf>
    <xf numFmtId="0" fontId="16" fillId="0" borderId="42" xfId="0" applyFont="1" applyBorder="1" applyAlignment="1">
      <alignment horizontal="justify" vertical="center" wrapText="1"/>
    </xf>
    <xf numFmtId="0" fontId="24" fillId="0" borderId="0" xfId="0" applyFont="1" applyAlignment="1">
      <alignment horizontal="center" vertical="center" wrapText="1"/>
    </xf>
    <xf numFmtId="0" fontId="37" fillId="0" borderId="0" xfId="0" applyFont="1" applyAlignment="1">
      <alignment horizontal="justify" vertical="center" wrapText="1"/>
    </xf>
    <xf numFmtId="0" fontId="38" fillId="0" borderId="0" xfId="0" applyFont="1"/>
    <xf numFmtId="0" fontId="39" fillId="0" borderId="0" xfId="0" applyFont="1" applyAlignment="1">
      <alignment horizontal="center" vertical="center" wrapText="1"/>
    </xf>
    <xf numFmtId="0" fontId="37" fillId="0" borderId="0" xfId="0" applyFont="1" applyAlignment="1">
      <alignment horizontal="center" vertical="center" wrapText="1"/>
    </xf>
    <xf numFmtId="0" fontId="16" fillId="0" borderId="0" xfId="0" applyFont="1" applyAlignment="1">
      <alignment horizontal="justify" vertical="center" wrapText="1"/>
    </xf>
    <xf numFmtId="0" fontId="36" fillId="0" borderId="0" xfId="0" applyFont="1" applyAlignment="1">
      <alignment horizontal="center" vertical="center" wrapText="1"/>
    </xf>
    <xf numFmtId="0" fontId="16" fillId="0" borderId="0" xfId="0" applyFont="1" applyAlignment="1">
      <alignment horizontal="center" vertical="center" wrapText="1"/>
    </xf>
    <xf numFmtId="0" fontId="16" fillId="0" borderId="42" xfId="0" applyFont="1" applyBorder="1" applyAlignment="1">
      <alignment horizontal="center" vertical="center" wrapText="1"/>
    </xf>
    <xf numFmtId="0" fontId="16" fillId="0" borderId="130" xfId="0" applyFont="1" applyBorder="1" applyAlignment="1">
      <alignment horizontal="center" vertical="center" wrapText="1"/>
    </xf>
    <xf numFmtId="0" fontId="15" fillId="0" borderId="0" xfId="0" applyFont="1" applyAlignment="1">
      <alignment horizontal="justify" vertical="center" wrapText="1"/>
    </xf>
    <xf numFmtId="0" fontId="16" fillId="0" borderId="0" xfId="0" applyFont="1" applyAlignment="1">
      <alignment vertical="center" wrapText="1"/>
    </xf>
    <xf numFmtId="0" fontId="16" fillId="5" borderId="107" xfId="0" applyFont="1" applyFill="1" applyBorder="1" applyAlignment="1">
      <alignment horizontal="center" vertical="center" wrapText="1"/>
    </xf>
    <xf numFmtId="0" fontId="16" fillId="5" borderId="22" xfId="0" applyFont="1" applyFill="1" applyBorder="1" applyAlignment="1">
      <alignment horizontal="center" vertical="center" wrapText="1"/>
    </xf>
    <xf numFmtId="0" fontId="16" fillId="5" borderId="20" xfId="0" applyFont="1" applyFill="1" applyBorder="1" applyAlignment="1">
      <alignment horizontal="justify" vertical="center" wrapText="1"/>
    </xf>
    <xf numFmtId="0" fontId="16" fillId="0" borderId="0" xfId="0" applyFont="1" applyAlignment="1">
      <alignment horizontal="left" vertical="center" wrapText="1"/>
    </xf>
    <xf numFmtId="0" fontId="16" fillId="0" borderId="63" xfId="0" applyFont="1" applyBorder="1" applyAlignment="1">
      <alignment horizontal="justify" vertical="center" wrapText="1"/>
    </xf>
    <xf numFmtId="0" fontId="15" fillId="0" borderId="64" xfId="0" applyFont="1" applyBorder="1" applyAlignment="1">
      <alignment horizontal="justify" vertical="center" wrapText="1"/>
    </xf>
    <xf numFmtId="0" fontId="16" fillId="0" borderId="64" xfId="0" applyFont="1" applyBorder="1" applyAlignment="1">
      <alignment horizontal="justify" vertical="center" wrapText="1"/>
    </xf>
    <xf numFmtId="0" fontId="16" fillId="0" borderId="64" xfId="0" applyFont="1" applyBorder="1" applyAlignment="1">
      <alignment horizontal="center" vertical="center" wrapText="1"/>
    </xf>
    <xf numFmtId="0" fontId="16" fillId="0" borderId="65" xfId="0" applyFont="1" applyBorder="1" applyAlignment="1">
      <alignment horizontal="center" vertical="center" wrapText="1"/>
    </xf>
    <xf numFmtId="0" fontId="16" fillId="0" borderId="67" xfId="0" applyFont="1" applyBorder="1" applyAlignment="1">
      <alignment horizontal="justify" vertical="center" wrapText="1"/>
    </xf>
    <xf numFmtId="0" fontId="15" fillId="0" borderId="68" xfId="0" applyFont="1" applyBorder="1" applyAlignment="1">
      <alignment horizontal="justify" vertical="center" wrapText="1"/>
    </xf>
    <xf numFmtId="0" fontId="16" fillId="0" borderId="68" xfId="0" applyFont="1" applyBorder="1" applyAlignment="1">
      <alignment horizontal="justify" vertical="center" wrapText="1"/>
    </xf>
    <xf numFmtId="0" fontId="16" fillId="0" borderId="68" xfId="0" applyFont="1" applyBorder="1" applyAlignment="1">
      <alignment horizontal="center" vertical="center" wrapText="1"/>
    </xf>
    <xf numFmtId="0" fontId="16" fillId="0" borderId="133" xfId="0" applyFont="1" applyBorder="1" applyAlignment="1">
      <alignment horizontal="center" vertical="center" wrapText="1"/>
    </xf>
    <xf numFmtId="0" fontId="16" fillId="5" borderId="150" xfId="0" applyFont="1" applyFill="1" applyBorder="1" applyAlignment="1">
      <alignment horizontal="center" vertical="center" wrapText="1"/>
    </xf>
    <xf numFmtId="0" fontId="16" fillId="0" borderId="68" xfId="0" applyFont="1" applyBorder="1" applyAlignment="1">
      <alignment horizontal="left" vertical="center" wrapText="1"/>
    </xf>
    <xf numFmtId="0" fontId="0" fillId="0" borderId="75" xfId="0" applyBorder="1"/>
    <xf numFmtId="0" fontId="0" fillId="0" borderId="104" xfId="0" applyBorder="1"/>
    <xf numFmtId="0" fontId="0" fillId="0" borderId="72" xfId="0" applyBorder="1"/>
    <xf numFmtId="0" fontId="0" fillId="0" borderId="73" xfId="0" applyBorder="1"/>
    <xf numFmtId="0" fontId="0" fillId="0" borderId="98" xfId="0" applyBorder="1"/>
    <xf numFmtId="0" fontId="41" fillId="0" borderId="75" xfId="0" applyFont="1" applyBorder="1"/>
    <xf numFmtId="0" fontId="41" fillId="0" borderId="104" xfId="0" applyFont="1" applyBorder="1"/>
    <xf numFmtId="0" fontId="41" fillId="0" borderId="151" xfId="0" applyFont="1" applyBorder="1"/>
    <xf numFmtId="0" fontId="41" fillId="0" borderId="72" xfId="0" applyFont="1" applyBorder="1"/>
    <xf numFmtId="0" fontId="41" fillId="0" borderId="0" xfId="0" applyFont="1"/>
    <xf numFmtId="0" fontId="41" fillId="0" borderId="150" xfId="0" applyFont="1" applyBorder="1"/>
    <xf numFmtId="0" fontId="0" fillId="0" borderId="150" xfId="0" applyBorder="1"/>
    <xf numFmtId="0" fontId="0" fillId="0" borderId="151" xfId="0" applyBorder="1"/>
    <xf numFmtId="0" fontId="45" fillId="0" borderId="0" xfId="0" applyFont="1" applyAlignment="1">
      <alignment vertical="center"/>
    </xf>
    <xf numFmtId="0" fontId="44" fillId="0" borderId="0" xfId="0" applyFont="1"/>
    <xf numFmtId="0" fontId="44" fillId="0" borderId="0" xfId="0" applyFont="1" applyAlignment="1">
      <alignment horizontal="center" vertical="center"/>
    </xf>
    <xf numFmtId="0" fontId="45" fillId="0" borderId="0" xfId="0" applyFont="1" applyAlignment="1">
      <alignment horizontal="center" vertical="center"/>
    </xf>
    <xf numFmtId="0" fontId="44" fillId="0" borderId="0" xfId="0" applyFont="1" applyAlignment="1">
      <alignment vertical="center"/>
    </xf>
    <xf numFmtId="0" fontId="0" fillId="0" borderId="72" xfId="0" applyBorder="1" applyAlignment="1">
      <alignment vertical="center"/>
    </xf>
    <xf numFmtId="0" fontId="0" fillId="0" borderId="98" xfId="0" applyBorder="1" applyAlignment="1">
      <alignment horizontal="center"/>
    </xf>
    <xf numFmtId="0" fontId="0" fillId="0" borderId="152" xfId="0" applyBorder="1"/>
    <xf numFmtId="0" fontId="47" fillId="0" borderId="150" xfId="0" applyFont="1" applyBorder="1" applyAlignment="1">
      <alignment vertical="center"/>
    </xf>
    <xf numFmtId="0" fontId="47" fillId="0" borderId="72" xfId="0" applyFont="1" applyBorder="1" applyAlignment="1">
      <alignment vertical="center"/>
    </xf>
    <xf numFmtId="0" fontId="46" fillId="0" borderId="0" xfId="0" applyFont="1"/>
    <xf numFmtId="0" fontId="46" fillId="0" borderId="150" xfId="0" applyFont="1" applyBorder="1"/>
    <xf numFmtId="0" fontId="48" fillId="0" borderId="0" xfId="0" applyFont="1"/>
    <xf numFmtId="0" fontId="48" fillId="0" borderId="150" xfId="0" applyFont="1" applyBorder="1"/>
    <xf numFmtId="0" fontId="46" fillId="0" borderId="0" xfId="0" applyFont="1" applyAlignment="1">
      <alignment vertical="center"/>
    </xf>
    <xf numFmtId="0" fontId="47" fillId="0" borderId="0" xfId="0" applyFont="1" applyAlignment="1">
      <alignment vertical="center"/>
    </xf>
    <xf numFmtId="0" fontId="48" fillId="0" borderId="72" xfId="0" applyFont="1" applyBorder="1"/>
    <xf numFmtId="0" fontId="48" fillId="0" borderId="104" xfId="0" applyFont="1" applyBorder="1"/>
    <xf numFmtId="0" fontId="0" fillId="0" borderId="0" xfId="0" applyAlignment="1">
      <alignment vertical="top" wrapText="1"/>
    </xf>
    <xf numFmtId="0" fontId="0" fillId="0" borderId="150" xfId="0" applyBorder="1" applyAlignment="1">
      <alignment vertical="top" wrapText="1"/>
    </xf>
    <xf numFmtId="0" fontId="0" fillId="0" borderId="72" xfId="0" applyBorder="1" applyAlignment="1">
      <alignment vertical="top" wrapText="1"/>
    </xf>
    <xf numFmtId="0" fontId="0" fillId="0" borderId="155" xfId="0" applyBorder="1"/>
    <xf numFmtId="0" fontId="0" fillId="0" borderId="156" xfId="0" applyBorder="1"/>
    <xf numFmtId="0" fontId="0" fillId="0" borderId="157" xfId="0" applyBorder="1"/>
    <xf numFmtId="14" fontId="0" fillId="0" borderId="67" xfId="0" applyNumberFormat="1" applyBorder="1"/>
    <xf numFmtId="0" fontId="0" fillId="0" borderId="68" xfId="0" applyBorder="1"/>
    <xf numFmtId="14" fontId="9" fillId="0" borderId="133" xfId="0" applyNumberFormat="1" applyFont="1" applyBorder="1" applyAlignment="1" applyProtection="1">
      <alignment horizontal="left" vertical="top" wrapText="1"/>
      <protection locked="0"/>
    </xf>
    <xf numFmtId="49" fontId="0" fillId="0" borderId="63" xfId="0" applyNumberFormat="1" applyBorder="1"/>
    <xf numFmtId="0" fontId="0" fillId="0" borderId="64" xfId="0" applyBorder="1"/>
    <xf numFmtId="0" fontId="0" fillId="0" borderId="65" xfId="0" applyBorder="1" applyAlignment="1">
      <alignment wrapText="1"/>
    </xf>
    <xf numFmtId="49" fontId="0" fillId="0" borderId="0" xfId="0" applyNumberFormat="1"/>
    <xf numFmtId="49" fontId="0" fillId="0" borderId="66" xfId="0" applyNumberFormat="1" applyBorder="1"/>
    <xf numFmtId="0" fontId="0" fillId="0" borderId="130" xfId="0" applyBorder="1" applyAlignment="1">
      <alignment wrapText="1"/>
    </xf>
    <xf numFmtId="14" fontId="0" fillId="0" borderId="66" xfId="0" applyNumberFormat="1" applyBorder="1"/>
    <xf numFmtId="14" fontId="9" fillId="0" borderId="130" xfId="0" applyNumberFormat="1" applyFont="1" applyBorder="1" applyAlignment="1" applyProtection="1">
      <alignment horizontal="left" vertical="top" wrapText="1"/>
      <protection locked="0"/>
    </xf>
    <xf numFmtId="14" fontId="0" fillId="0" borderId="0" xfId="0" applyNumberFormat="1"/>
    <xf numFmtId="0" fontId="46" fillId="0" borderId="104" xfId="0" applyFont="1" applyBorder="1"/>
    <xf numFmtId="0" fontId="47" fillId="0" borderId="104" xfId="0" applyFont="1" applyBorder="1"/>
    <xf numFmtId="0" fontId="45" fillId="0" borderId="0" xfId="0" applyFont="1"/>
    <xf numFmtId="0" fontId="47" fillId="0" borderId="0" xfId="0" applyFont="1"/>
    <xf numFmtId="0" fontId="48" fillId="0" borderId="0" xfId="0" applyFont="1" applyAlignment="1">
      <alignment vertical="center"/>
    </xf>
    <xf numFmtId="0" fontId="19" fillId="10" borderId="134" xfId="0" applyFont="1" applyFill="1" applyBorder="1" applyAlignment="1" applyProtection="1">
      <alignment horizontal="center" vertical="center" wrapText="1"/>
      <protection locked="0"/>
    </xf>
    <xf numFmtId="0" fontId="19" fillId="10" borderId="95" xfId="0" applyFont="1" applyFill="1" applyBorder="1" applyAlignment="1" applyProtection="1">
      <alignment horizontal="center" vertical="center" wrapText="1"/>
      <protection locked="0"/>
    </xf>
    <xf numFmtId="0" fontId="0" fillId="0" borderId="84" xfId="0" applyBorder="1" applyProtection="1">
      <protection locked="0"/>
    </xf>
    <xf numFmtId="0" fontId="21" fillId="0" borderId="143" xfId="0" applyFont="1" applyBorder="1" applyProtection="1">
      <protection locked="0"/>
    </xf>
    <xf numFmtId="0" fontId="20" fillId="0" borderId="122" xfId="0" applyFont="1" applyBorder="1" applyAlignment="1" applyProtection="1">
      <alignment horizontal="left" vertical="center" wrapText="1"/>
      <protection locked="0"/>
    </xf>
    <xf numFmtId="0" fontId="19" fillId="0" borderId="63" xfId="0" applyFont="1" applyBorder="1" applyAlignment="1" applyProtection="1">
      <alignment horizontal="left" vertical="center" wrapText="1"/>
      <protection locked="0"/>
    </xf>
    <xf numFmtId="0" fontId="19" fillId="0" borderId="67" xfId="0" applyFont="1" applyBorder="1" applyAlignment="1" applyProtection="1">
      <alignment horizontal="left" vertical="center" wrapText="1"/>
      <protection locked="0"/>
    </xf>
    <xf numFmtId="0" fontId="53" fillId="0" borderId="0" xfId="0" applyFont="1" applyAlignment="1">
      <alignment horizontal="center" vertical="center" wrapText="1"/>
    </xf>
    <xf numFmtId="0" fontId="53" fillId="2" borderId="0" xfId="0" applyFont="1" applyFill="1" applyAlignment="1">
      <alignment horizontal="center" vertical="center" wrapText="1"/>
    </xf>
    <xf numFmtId="0" fontId="54" fillId="0" borderId="0" xfId="0" applyFont="1" applyAlignment="1">
      <alignment vertical="center" wrapText="1"/>
    </xf>
    <xf numFmtId="0" fontId="54" fillId="2" borderId="0" xfId="0" applyFont="1" applyFill="1" applyAlignment="1">
      <alignment vertical="center" wrapText="1"/>
    </xf>
    <xf numFmtId="9" fontId="55" fillId="0" borderId="19" xfId="0" applyNumberFormat="1" applyFont="1" applyBorder="1" applyAlignment="1">
      <alignment horizontal="center" vertical="center" wrapText="1"/>
    </xf>
    <xf numFmtId="0" fontId="56" fillId="17" borderId="158" xfId="0" applyFont="1" applyFill="1" applyBorder="1" applyAlignment="1">
      <alignment vertical="center" wrapText="1"/>
    </xf>
    <xf numFmtId="0" fontId="53" fillId="0" borderId="78" xfId="0" applyFont="1" applyBorder="1" applyAlignment="1">
      <alignment horizontal="center" vertical="center" wrapText="1"/>
    </xf>
    <xf numFmtId="0" fontId="58" fillId="0" borderId="158" xfId="0" applyFont="1" applyBorder="1" applyAlignment="1">
      <alignment horizontal="justify" vertical="center" wrapText="1"/>
    </xf>
    <xf numFmtId="0" fontId="53" fillId="0" borderId="161" xfId="0" applyFont="1" applyBorder="1" applyAlignment="1">
      <alignment horizontal="justify" vertical="center" wrapText="1"/>
    </xf>
    <xf numFmtId="6" fontId="53" fillId="2" borderId="0" xfId="0" applyNumberFormat="1" applyFont="1" applyFill="1" applyAlignment="1">
      <alignment horizontal="center" vertical="center" wrapText="1"/>
    </xf>
    <xf numFmtId="0" fontId="53" fillId="5" borderId="162" xfId="0" applyFont="1" applyFill="1" applyBorder="1" applyAlignment="1">
      <alignment horizontal="center" vertical="center" wrapText="1"/>
    </xf>
    <xf numFmtId="0" fontId="58" fillId="5" borderId="158" xfId="0" applyFont="1" applyFill="1" applyBorder="1" applyAlignment="1">
      <alignment horizontal="justify" vertical="center" wrapText="1"/>
    </xf>
    <xf numFmtId="0" fontId="53" fillId="5" borderId="161" xfId="0" applyFont="1" applyFill="1" applyBorder="1" applyAlignment="1">
      <alignment horizontal="justify" vertical="center" wrapText="1"/>
    </xf>
    <xf numFmtId="0" fontId="61" fillId="5" borderId="164" xfId="0" applyFont="1" applyFill="1" applyBorder="1" applyAlignment="1">
      <alignment horizontal="justify" vertical="center" wrapText="1"/>
    </xf>
    <xf numFmtId="0" fontId="58" fillId="5" borderId="160" xfId="0" applyFont="1" applyFill="1" applyBorder="1" applyAlignment="1">
      <alignment horizontal="justify" vertical="center" wrapText="1"/>
    </xf>
    <xf numFmtId="0" fontId="14" fillId="2" borderId="0" xfId="0" applyFont="1" applyFill="1" applyAlignment="1">
      <alignment horizontal="center" vertical="center" wrapText="1"/>
    </xf>
    <xf numFmtId="0" fontId="14" fillId="3" borderId="163" xfId="0" applyFont="1" applyFill="1" applyBorder="1" applyAlignment="1">
      <alignment horizontal="center" vertical="center" wrapText="1"/>
    </xf>
    <xf numFmtId="0" fontId="62" fillId="3" borderId="153" xfId="0" applyFont="1" applyFill="1" applyBorder="1" applyAlignment="1">
      <alignment horizontal="center" vertical="center" wrapText="1"/>
    </xf>
    <xf numFmtId="0" fontId="14" fillId="3" borderId="78" xfId="0" applyFont="1" applyFill="1" applyBorder="1" applyAlignment="1">
      <alignment horizontal="center" vertical="center" wrapText="1"/>
    </xf>
    <xf numFmtId="0" fontId="14" fillId="3" borderId="161" xfId="0" applyFont="1" applyFill="1" applyBorder="1" applyAlignment="1">
      <alignment horizontal="justify" vertical="center" wrapText="1"/>
    </xf>
    <xf numFmtId="0" fontId="64" fillId="0" borderId="0" xfId="0" applyFont="1" applyAlignment="1">
      <alignment vertical="center"/>
    </xf>
    <xf numFmtId="0" fontId="64" fillId="2" borderId="0" xfId="0" applyFont="1" applyFill="1" applyAlignment="1">
      <alignment vertical="center"/>
    </xf>
    <xf numFmtId="0" fontId="64" fillId="0" borderId="168" xfId="0" applyFont="1" applyBorder="1" applyAlignment="1">
      <alignment vertical="center"/>
    </xf>
    <xf numFmtId="0" fontId="53" fillId="0" borderId="166" xfId="0" applyFont="1" applyBorder="1" applyAlignment="1">
      <alignment horizontal="center" vertical="center" wrapText="1"/>
    </xf>
    <xf numFmtId="1" fontId="0" fillId="0" borderId="60" xfId="0" applyNumberFormat="1" applyBorder="1" applyAlignment="1">
      <alignment horizontal="center" vertical="center"/>
    </xf>
    <xf numFmtId="0" fontId="53" fillId="5" borderId="169" xfId="0" applyFont="1" applyFill="1" applyBorder="1" applyAlignment="1">
      <alignment horizontal="center" vertical="center" wrapText="1"/>
    </xf>
    <xf numFmtId="0" fontId="53" fillId="0" borderId="169" xfId="0" applyFont="1" applyBorder="1" applyAlignment="1">
      <alignment horizontal="center" vertical="center" wrapText="1"/>
    </xf>
    <xf numFmtId="6" fontId="53" fillId="0" borderId="167" xfId="0" applyNumberFormat="1" applyFont="1" applyBorder="1" applyAlignment="1">
      <alignment horizontal="center" vertical="center" wrapText="1"/>
    </xf>
    <xf numFmtId="0" fontId="53" fillId="0" borderId="154" xfId="0" applyFont="1" applyBorder="1" applyAlignment="1">
      <alignment horizontal="center" vertical="center" wrapText="1"/>
    </xf>
    <xf numFmtId="0" fontId="53" fillId="5" borderId="155" xfId="0" applyFont="1" applyFill="1" applyBorder="1" applyAlignment="1">
      <alignment horizontal="center" vertical="center" wrapText="1"/>
    </xf>
    <xf numFmtId="0" fontId="53" fillId="5" borderId="170" xfId="0" applyFont="1" applyFill="1" applyBorder="1" applyAlignment="1">
      <alignment horizontal="center" vertical="center" wrapText="1"/>
    </xf>
    <xf numFmtId="1" fontId="0" fillId="0" borderId="62" xfId="0" applyNumberFormat="1" applyBorder="1" applyAlignment="1">
      <alignment horizontal="center" vertical="center"/>
    </xf>
    <xf numFmtId="0" fontId="53" fillId="0" borderId="72" xfId="0" applyFont="1" applyBorder="1" applyAlignment="1">
      <alignment horizontal="center" vertical="center" wrapText="1"/>
    </xf>
    <xf numFmtId="1" fontId="0" fillId="0" borderId="28" xfId="0" applyNumberFormat="1" applyBorder="1" applyAlignment="1">
      <alignment horizontal="center" vertical="center"/>
    </xf>
    <xf numFmtId="1" fontId="53" fillId="5" borderId="61" xfId="0" applyNumberFormat="1" applyFont="1" applyFill="1" applyBorder="1" applyAlignment="1">
      <alignment horizontal="center" vertical="center" wrapText="1"/>
    </xf>
    <xf numFmtId="1" fontId="53" fillId="5" borderId="62" xfId="0" applyNumberFormat="1" applyFont="1" applyFill="1" applyBorder="1" applyAlignment="1">
      <alignment horizontal="center" vertical="center" wrapText="1"/>
    </xf>
    <xf numFmtId="0" fontId="53" fillId="5" borderId="78" xfId="0" applyFont="1" applyFill="1" applyBorder="1" applyAlignment="1">
      <alignment horizontal="center" vertical="center" wrapText="1"/>
    </xf>
    <xf numFmtId="0" fontId="14" fillId="0" borderId="0" xfId="0" applyFont="1" applyAlignment="1">
      <alignment horizontal="center" vertical="center" wrapText="1"/>
    </xf>
    <xf numFmtId="1" fontId="0" fillId="0" borderId="170" xfId="0" applyNumberFormat="1" applyBorder="1" applyAlignment="1">
      <alignment horizontal="center" vertical="center"/>
    </xf>
    <xf numFmtId="6" fontId="53" fillId="0" borderId="78" xfId="0" applyNumberFormat="1" applyFont="1" applyBorder="1" applyAlignment="1">
      <alignment horizontal="center" vertical="center" wrapText="1"/>
    </xf>
    <xf numFmtId="1" fontId="0" fillId="0" borderId="61" xfId="0" applyNumberFormat="1" applyBorder="1" applyAlignment="1">
      <alignment horizontal="center" vertical="center"/>
    </xf>
    <xf numFmtId="164" fontId="0" fillId="0" borderId="60" xfId="0" applyNumberFormat="1" applyBorder="1" applyAlignment="1">
      <alignment horizontal="center" vertical="center"/>
    </xf>
    <xf numFmtId="164" fontId="0" fillId="0" borderId="61" xfId="0" applyNumberFormat="1" applyBorder="1" applyAlignment="1">
      <alignment horizontal="center" vertical="center"/>
    </xf>
    <xf numFmtId="164" fontId="0" fillId="0" borderId="62" xfId="0" applyNumberFormat="1" applyBorder="1" applyAlignment="1">
      <alignment horizontal="center" vertical="center"/>
    </xf>
    <xf numFmtId="1" fontId="53" fillId="5" borderId="60" xfId="0" applyNumberFormat="1" applyFont="1" applyFill="1" applyBorder="1" applyAlignment="1">
      <alignment horizontal="center" vertical="center" wrapText="1"/>
    </xf>
    <xf numFmtId="1" fontId="53" fillId="5" borderId="171" xfId="0" applyNumberFormat="1" applyFont="1" applyFill="1" applyBorder="1" applyAlignment="1">
      <alignment horizontal="center" vertical="center" wrapText="1"/>
    </xf>
    <xf numFmtId="1" fontId="53" fillId="5" borderId="172" xfId="0" applyNumberFormat="1" applyFont="1" applyFill="1" applyBorder="1" applyAlignment="1">
      <alignment horizontal="center" vertical="center" wrapText="1"/>
    </xf>
    <xf numFmtId="1" fontId="53" fillId="5" borderId="173" xfId="0" applyNumberFormat="1" applyFont="1" applyFill="1" applyBorder="1" applyAlignment="1">
      <alignment horizontal="center" vertical="center" wrapText="1"/>
    </xf>
    <xf numFmtId="1" fontId="0" fillId="0" borderId="171" xfId="0" applyNumberFormat="1" applyBorder="1" applyAlignment="1">
      <alignment horizontal="center" vertical="center"/>
    </xf>
    <xf numFmtId="1" fontId="0" fillId="0" borderId="172" xfId="0" applyNumberFormat="1" applyBorder="1" applyAlignment="1">
      <alignment horizontal="center" vertical="center"/>
    </xf>
    <xf numFmtId="1" fontId="0" fillId="0" borderId="173" xfId="0" applyNumberFormat="1" applyBorder="1" applyAlignment="1">
      <alignment horizontal="center" vertical="center"/>
    </xf>
    <xf numFmtId="1" fontId="53" fillId="5" borderId="174" xfId="0" applyNumberFormat="1" applyFont="1" applyFill="1" applyBorder="1" applyAlignment="1">
      <alignment horizontal="center" vertical="center" wrapText="1"/>
    </xf>
    <xf numFmtId="1" fontId="53" fillId="5" borderId="156" xfId="0" applyNumberFormat="1" applyFont="1" applyFill="1" applyBorder="1" applyAlignment="1">
      <alignment horizontal="center" vertical="center" wrapText="1"/>
    </xf>
    <xf numFmtId="1" fontId="0" fillId="0" borderId="67" xfId="0" applyNumberFormat="1" applyBorder="1" applyAlignment="1">
      <alignment horizontal="center" vertical="center"/>
    </xf>
    <xf numFmtId="1" fontId="0" fillId="0" borderId="68" xfId="0" applyNumberFormat="1" applyBorder="1" applyAlignment="1">
      <alignment horizontal="center" vertical="center"/>
    </xf>
    <xf numFmtId="1" fontId="0" fillId="0" borderId="133" xfId="0" applyNumberFormat="1" applyBorder="1" applyAlignment="1">
      <alignment horizontal="center" vertical="center"/>
    </xf>
    <xf numFmtId="0" fontId="2" fillId="2" borderId="38" xfId="0" applyFont="1" applyFill="1" applyBorder="1" applyAlignment="1" applyProtection="1">
      <alignment vertical="center" wrapText="1"/>
      <protection locked="0"/>
    </xf>
    <xf numFmtId="0" fontId="19" fillId="10" borderId="13" xfId="0" applyFont="1" applyFill="1" applyBorder="1" applyAlignment="1" applyProtection="1">
      <alignment horizontal="left" vertical="center" wrapText="1"/>
      <protection locked="0"/>
    </xf>
    <xf numFmtId="0" fontId="19" fillId="10" borderId="131" xfId="0" applyFont="1" applyFill="1" applyBorder="1" applyAlignment="1" applyProtection="1">
      <alignment horizontal="left" vertical="center" wrapText="1"/>
      <protection locked="0"/>
    </xf>
    <xf numFmtId="0" fontId="24" fillId="0" borderId="95" xfId="0" applyFont="1" applyBorder="1" applyAlignment="1" applyProtection="1">
      <alignment horizontal="center" vertical="center" wrapText="1"/>
      <protection locked="0"/>
    </xf>
    <xf numFmtId="0" fontId="24" fillId="0" borderId="103" xfId="0" applyFont="1" applyBorder="1" applyAlignment="1" applyProtection="1">
      <alignment horizontal="center" vertical="center" wrapText="1"/>
      <protection locked="0"/>
    </xf>
    <xf numFmtId="0" fontId="19" fillId="0" borderId="1" xfId="0" applyFont="1" applyBorder="1" applyAlignment="1" applyProtection="1">
      <alignment horizontal="left" vertical="center" wrapText="1"/>
      <protection locked="0"/>
    </xf>
    <xf numFmtId="0" fontId="19" fillId="0" borderId="13" xfId="0" applyFont="1" applyBorder="1" applyAlignment="1" applyProtection="1">
      <alignment horizontal="left" vertical="center" wrapText="1"/>
      <protection locked="0"/>
    </xf>
    <xf numFmtId="164" fontId="9" fillId="0" borderId="9" xfId="0" applyNumberFormat="1" applyFont="1" applyBorder="1" applyAlignment="1" applyProtection="1">
      <alignment horizontal="center" vertical="center" wrapText="1"/>
      <protection locked="0"/>
    </xf>
    <xf numFmtId="164" fontId="9" fillId="0" borderId="10" xfId="0" applyNumberFormat="1" applyFont="1" applyBorder="1" applyAlignment="1" applyProtection="1">
      <alignment horizontal="center" vertical="center" wrapText="1"/>
      <protection locked="0"/>
    </xf>
    <xf numFmtId="0" fontId="0" fillId="0" borderId="1" xfId="0" applyBorder="1" applyProtection="1">
      <protection locked="0"/>
    </xf>
    <xf numFmtId="0" fontId="0" fillId="0" borderId="175" xfId="0" applyBorder="1" applyProtection="1">
      <protection locked="0"/>
    </xf>
    <xf numFmtId="0" fontId="0" fillId="0" borderId="13" xfId="0" applyBorder="1" applyProtection="1">
      <protection locked="0"/>
    </xf>
    <xf numFmtId="0" fontId="2" fillId="0" borderId="65" xfId="0" applyFont="1" applyBorder="1" applyAlignment="1" applyProtection="1">
      <alignment horizontal="center" vertical="center"/>
      <protection locked="0"/>
    </xf>
    <xf numFmtId="0" fontId="2" fillId="0" borderId="42" xfId="0" applyFont="1" applyBorder="1" applyAlignment="1" applyProtection="1">
      <alignment horizontal="left" wrapText="1"/>
      <protection locked="0"/>
    </xf>
    <xf numFmtId="8" fontId="9" fillId="0" borderId="9" xfId="0" applyNumberFormat="1" applyFont="1" applyBorder="1" applyAlignment="1" applyProtection="1">
      <alignment horizontal="center" vertical="center" wrapText="1"/>
      <protection locked="0"/>
    </xf>
    <xf numFmtId="8" fontId="9" fillId="0" borderId="10" xfId="0" applyNumberFormat="1" applyFont="1" applyBorder="1" applyAlignment="1" applyProtection="1">
      <alignment horizontal="center" vertical="center" wrapText="1"/>
      <protection locked="0"/>
    </xf>
    <xf numFmtId="0" fontId="2" fillId="0" borderId="125" xfId="0" applyFont="1" applyBorder="1" applyAlignment="1" applyProtection="1">
      <alignment horizontal="center" vertical="center"/>
      <protection locked="0"/>
    </xf>
    <xf numFmtId="0" fontId="2" fillId="0" borderId="64" xfId="0" applyFont="1" applyBorder="1" applyAlignment="1" applyProtection="1">
      <alignment horizontal="center" vertical="center"/>
      <protection locked="0"/>
    </xf>
    <xf numFmtId="0" fontId="2" fillId="0" borderId="65" xfId="0" applyFont="1" applyBorder="1" applyAlignment="1" applyProtection="1">
      <alignment horizontal="center" vertical="center" wrapText="1"/>
      <protection locked="0"/>
    </xf>
    <xf numFmtId="0" fontId="19" fillId="0" borderId="50" xfId="0" applyFont="1" applyBorder="1" applyAlignment="1" applyProtection="1">
      <alignment horizontal="left" vertical="center" wrapText="1"/>
      <protection locked="0"/>
    </xf>
    <xf numFmtId="0" fontId="19" fillId="0" borderId="90" xfId="0" applyFont="1" applyBorder="1" applyAlignment="1" applyProtection="1">
      <alignment horizontal="left" vertical="center" wrapText="1"/>
      <protection locked="0"/>
    </xf>
    <xf numFmtId="0" fontId="19" fillId="13" borderId="1" xfId="0" applyFont="1" applyFill="1" applyBorder="1" applyAlignment="1" applyProtection="1">
      <alignment horizontal="left" vertical="center" wrapText="1"/>
      <protection locked="0"/>
    </xf>
    <xf numFmtId="0" fontId="19" fillId="13" borderId="13" xfId="0" applyFont="1" applyFill="1" applyBorder="1" applyAlignment="1" applyProtection="1">
      <alignment horizontal="left" vertical="center" wrapText="1"/>
      <protection locked="0"/>
    </xf>
    <xf numFmtId="8" fontId="9" fillId="0" borderId="54" xfId="0" applyNumberFormat="1" applyFont="1" applyBorder="1" applyAlignment="1" applyProtection="1">
      <alignment horizontal="center" vertical="center" wrapText="1"/>
      <protection locked="0"/>
    </xf>
    <xf numFmtId="8" fontId="9" fillId="0" borderId="55" xfId="0" applyNumberFormat="1" applyFont="1" applyBorder="1" applyAlignment="1" applyProtection="1">
      <alignment horizontal="center" vertical="center" wrapText="1"/>
      <protection locked="0"/>
    </xf>
    <xf numFmtId="0" fontId="19" fillId="0" borderId="124" xfId="0" applyFont="1" applyBorder="1" applyAlignment="1" applyProtection="1">
      <alignment horizontal="left" vertical="center" wrapText="1"/>
      <protection locked="0"/>
    </xf>
    <xf numFmtId="0" fontId="19" fillId="10" borderId="42" xfId="0" applyFont="1" applyFill="1" applyBorder="1" applyAlignment="1" applyProtection="1">
      <alignment horizontal="left" vertical="center" wrapText="1"/>
      <protection locked="0"/>
    </xf>
    <xf numFmtId="0" fontId="0" fillId="0" borderId="57" xfId="0" applyBorder="1" applyProtection="1">
      <protection locked="0"/>
    </xf>
    <xf numFmtId="0" fontId="19" fillId="10" borderId="100" xfId="0" applyFont="1" applyFill="1" applyBorder="1" applyAlignment="1" applyProtection="1">
      <alignment horizontal="left" vertical="center" wrapText="1"/>
      <protection locked="0"/>
    </xf>
    <xf numFmtId="0" fontId="0" fillId="10" borderId="68" xfId="0" applyFill="1" applyBorder="1" applyAlignment="1" applyProtection="1">
      <alignment wrapText="1"/>
      <protection locked="0"/>
    </xf>
    <xf numFmtId="0" fontId="0" fillId="10" borderId="64" xfId="0" applyFill="1" applyBorder="1" applyAlignment="1" applyProtection="1">
      <alignment wrapText="1"/>
      <protection locked="0"/>
    </xf>
    <xf numFmtId="0" fontId="2" fillId="0" borderId="82" xfId="0" applyFont="1" applyBorder="1" applyAlignment="1" applyProtection="1">
      <alignment horizontal="center" vertical="center" wrapText="1"/>
      <protection locked="0"/>
    </xf>
    <xf numFmtId="0" fontId="19" fillId="10" borderId="109" xfId="0" applyFont="1" applyFill="1" applyBorder="1" applyAlignment="1" applyProtection="1">
      <alignment horizontal="left" vertical="center" wrapText="1"/>
      <protection locked="0"/>
    </xf>
    <xf numFmtId="0" fontId="19" fillId="0" borderId="176" xfId="0" applyFont="1" applyBorder="1" applyAlignment="1" applyProtection="1">
      <alignment horizontal="center" vertical="center" wrapText="1"/>
      <protection locked="0"/>
    </xf>
    <xf numFmtId="0" fontId="0" fillId="0" borderId="119" xfId="0" applyBorder="1" applyProtection="1">
      <protection locked="0"/>
    </xf>
    <xf numFmtId="0" fontId="9" fillId="9" borderId="83" xfId="0" applyFont="1" applyFill="1" applyBorder="1" applyAlignment="1" applyProtection="1">
      <alignment horizontal="center" vertical="center" wrapText="1"/>
      <protection locked="0"/>
    </xf>
    <xf numFmtId="0" fontId="19" fillId="10" borderId="124" xfId="0" applyFont="1" applyFill="1" applyBorder="1" applyAlignment="1" applyProtection="1">
      <alignment horizontal="left" vertical="center" wrapText="1"/>
      <protection locked="0"/>
    </xf>
    <xf numFmtId="0" fontId="16" fillId="0" borderId="118" xfId="0" applyFont="1" applyBorder="1" applyAlignment="1" applyProtection="1">
      <alignment horizontal="justify" vertical="center" wrapText="1"/>
      <protection locked="0"/>
    </xf>
    <xf numFmtId="0" fontId="16" fillId="0" borderId="120" xfId="0" applyFont="1" applyBorder="1" applyAlignment="1" applyProtection="1">
      <alignment horizontal="justify" vertical="center" wrapText="1"/>
      <protection locked="0"/>
    </xf>
    <xf numFmtId="0" fontId="19" fillId="10" borderId="96" xfId="0" applyFont="1" applyFill="1" applyBorder="1" applyAlignment="1" applyProtection="1">
      <alignment horizontal="center" vertical="center" wrapText="1"/>
      <protection locked="0"/>
    </xf>
    <xf numFmtId="0" fontId="19" fillId="0" borderId="70" xfId="0" applyFont="1" applyBorder="1" applyAlignment="1" applyProtection="1">
      <alignment horizontal="left" vertical="center" wrapText="1"/>
      <protection locked="0"/>
    </xf>
    <xf numFmtId="0" fontId="19" fillId="0" borderId="150" xfId="0" applyFont="1" applyBorder="1" applyAlignment="1" applyProtection="1">
      <alignment horizontal="center" vertical="center" wrapText="1"/>
      <protection locked="0"/>
    </xf>
    <xf numFmtId="0" fontId="19" fillId="10" borderId="127" xfId="0" applyFont="1" applyFill="1" applyBorder="1" applyAlignment="1" applyProtection="1">
      <alignment horizontal="left" vertical="center" wrapText="1"/>
      <protection locked="0"/>
    </xf>
    <xf numFmtId="0" fontId="2" fillId="2" borderId="42" xfId="0" applyFont="1" applyFill="1" applyBorder="1" applyAlignment="1" applyProtection="1">
      <alignment horizontal="center" vertical="center" wrapText="1"/>
      <protection locked="0"/>
    </xf>
    <xf numFmtId="0" fontId="19" fillId="0" borderId="177" xfId="0" applyFont="1" applyBorder="1" applyAlignment="1" applyProtection="1">
      <alignment horizontal="center" vertical="center" wrapText="1"/>
      <protection locked="0"/>
    </xf>
    <xf numFmtId="0" fontId="19" fillId="0" borderId="47" xfId="0" applyFont="1" applyBorder="1" applyAlignment="1" applyProtection="1">
      <alignment horizontal="center" vertical="center" wrapText="1"/>
      <protection locked="0"/>
    </xf>
    <xf numFmtId="0" fontId="9" fillId="0" borderId="102" xfId="0" applyFont="1" applyBorder="1" applyAlignment="1" applyProtection="1">
      <alignment horizontal="center" vertical="center" wrapText="1"/>
      <protection locked="0"/>
    </xf>
    <xf numFmtId="0" fontId="19" fillId="0" borderId="146" xfId="0" applyFont="1" applyBorder="1" applyAlignment="1" applyProtection="1">
      <alignment horizontal="left" vertical="center" wrapText="1"/>
      <protection locked="0"/>
    </xf>
    <xf numFmtId="0" fontId="9" fillId="0" borderId="135" xfId="0" applyFont="1" applyBorder="1" applyAlignment="1" applyProtection="1">
      <alignment horizontal="center" vertical="center" wrapText="1"/>
      <protection locked="0"/>
    </xf>
    <xf numFmtId="0" fontId="9" fillId="0" borderId="178" xfId="0" applyFont="1" applyBorder="1" applyAlignment="1" applyProtection="1">
      <alignment horizontal="center" vertical="center" wrapText="1"/>
      <protection locked="0"/>
    </xf>
    <xf numFmtId="0" fontId="19" fillId="0" borderId="113" xfId="0" applyFont="1" applyBorder="1" applyAlignment="1" applyProtection="1">
      <alignment horizontal="left" vertical="center" wrapText="1"/>
      <protection locked="0"/>
    </xf>
    <xf numFmtId="0" fontId="19" fillId="0" borderId="131" xfId="0" applyFont="1" applyBorder="1" applyAlignment="1" applyProtection="1">
      <alignment horizontal="left" vertical="center" wrapText="1"/>
      <protection locked="0"/>
    </xf>
    <xf numFmtId="0" fontId="2" fillId="0" borderId="172" xfId="0" applyFont="1" applyBorder="1"/>
    <xf numFmtId="0" fontId="0" fillId="0" borderId="63" xfId="0" applyBorder="1" applyProtection="1">
      <protection locked="0"/>
    </xf>
    <xf numFmtId="0" fontId="21" fillId="0" borderId="65" xfId="0" applyFont="1" applyBorder="1" applyProtection="1">
      <protection locked="0"/>
    </xf>
    <xf numFmtId="0" fontId="0" fillId="0" borderId="67" xfId="0" applyBorder="1" applyProtection="1">
      <protection locked="0"/>
    </xf>
    <xf numFmtId="0" fontId="21" fillId="0" borderId="133" xfId="0" applyFont="1" applyBorder="1" applyProtection="1">
      <protection locked="0"/>
    </xf>
    <xf numFmtId="0" fontId="9" fillId="7" borderId="179" xfId="0" applyFont="1" applyFill="1" applyBorder="1" applyAlignment="1" applyProtection="1">
      <alignment horizontal="center" vertical="center" wrapText="1"/>
      <protection locked="0"/>
    </xf>
    <xf numFmtId="0" fontId="9" fillId="0" borderId="63" xfId="0" applyFont="1" applyBorder="1" applyAlignment="1" applyProtection="1">
      <alignment horizontal="center" vertical="center" wrapText="1"/>
      <protection locked="0"/>
    </xf>
    <xf numFmtId="0" fontId="9" fillId="0" borderId="65" xfId="0" applyFont="1" applyBorder="1" applyAlignment="1" applyProtection="1">
      <alignment horizontal="center" vertical="center" wrapText="1"/>
      <protection locked="0"/>
    </xf>
    <xf numFmtId="0" fontId="9" fillId="0" borderId="67" xfId="0" applyFont="1" applyBorder="1" applyAlignment="1" applyProtection="1">
      <alignment horizontal="center" vertical="center" wrapText="1"/>
      <protection locked="0"/>
    </xf>
    <xf numFmtId="0" fontId="9" fillId="0" borderId="133" xfId="0" applyFont="1" applyBorder="1" applyAlignment="1" applyProtection="1">
      <alignment horizontal="center" vertical="center" wrapText="1"/>
      <protection locked="0"/>
    </xf>
    <xf numFmtId="0" fontId="9" fillId="0" borderId="79" xfId="0" applyFont="1" applyBorder="1" applyAlignment="1" applyProtection="1">
      <alignment horizontal="center" vertical="center" wrapText="1"/>
      <protection locked="0"/>
    </xf>
    <xf numFmtId="0" fontId="19" fillId="10" borderId="67" xfId="0" applyFont="1" applyFill="1" applyBorder="1" applyAlignment="1" applyProtection="1">
      <alignment horizontal="left" vertical="center" wrapText="1"/>
      <protection locked="0"/>
    </xf>
    <xf numFmtId="0" fontId="19" fillId="0" borderId="126" xfId="0" applyFont="1" applyBorder="1" applyAlignment="1" applyProtection="1">
      <alignment horizontal="left" vertical="center" wrapText="1"/>
      <protection locked="0"/>
    </xf>
    <xf numFmtId="0" fontId="19" fillId="0" borderId="132" xfId="0" applyFont="1" applyBorder="1" applyAlignment="1" applyProtection="1">
      <alignment horizontal="left" vertical="center" wrapText="1"/>
      <protection locked="0"/>
    </xf>
    <xf numFmtId="0" fontId="19" fillId="0" borderId="180" xfId="0" applyFont="1" applyBorder="1" applyAlignment="1" applyProtection="1">
      <alignment horizontal="center" vertical="center" wrapText="1"/>
      <protection locked="0"/>
    </xf>
    <xf numFmtId="0" fontId="20" fillId="10" borderId="181" xfId="0" applyFont="1" applyFill="1" applyBorder="1" applyAlignment="1" applyProtection="1">
      <alignment horizontal="center" vertical="center" wrapText="1"/>
      <protection locked="0"/>
    </xf>
    <xf numFmtId="0" fontId="19" fillId="0" borderId="94" xfId="0" applyFont="1" applyBorder="1" applyAlignment="1" applyProtection="1">
      <alignment horizontal="left" vertical="center" wrapText="1"/>
      <protection locked="0"/>
    </xf>
    <xf numFmtId="0" fontId="19" fillId="0" borderId="44" xfId="0" applyFont="1" applyBorder="1" applyAlignment="1" applyProtection="1">
      <alignment horizontal="left" vertical="center" wrapText="1"/>
      <protection locked="0"/>
    </xf>
    <xf numFmtId="0" fontId="19" fillId="0" borderId="102" xfId="0" applyFont="1" applyBorder="1" applyAlignment="1" applyProtection="1">
      <alignment horizontal="left" vertical="center" wrapText="1"/>
      <protection locked="0"/>
    </xf>
    <xf numFmtId="0" fontId="19" fillId="0" borderId="182" xfId="0" applyFont="1" applyBorder="1" applyAlignment="1" applyProtection="1">
      <alignment horizontal="center" vertical="center" wrapText="1"/>
      <protection locked="0"/>
    </xf>
    <xf numFmtId="0" fontId="19" fillId="0" borderId="183" xfId="0" applyFont="1" applyBorder="1" applyAlignment="1" applyProtection="1">
      <alignment horizontal="center" vertical="center" wrapText="1"/>
      <protection locked="0"/>
    </xf>
    <xf numFmtId="0" fontId="19" fillId="0" borderId="184" xfId="0" applyFont="1" applyBorder="1" applyAlignment="1" applyProtection="1">
      <alignment horizontal="center" vertical="center" wrapText="1"/>
      <protection locked="0"/>
    </xf>
    <xf numFmtId="0" fontId="19" fillId="0" borderId="185" xfId="0" applyFont="1" applyBorder="1" applyAlignment="1" applyProtection="1">
      <alignment horizontal="center" vertical="center" wrapText="1"/>
      <protection locked="0"/>
    </xf>
    <xf numFmtId="0" fontId="19" fillId="19" borderId="43" xfId="0" applyFont="1" applyFill="1" applyBorder="1" applyAlignment="1" applyProtection="1">
      <alignment horizontal="left" vertical="center" wrapText="1"/>
      <protection locked="0"/>
    </xf>
    <xf numFmtId="0" fontId="19" fillId="19" borderId="111" xfId="0" applyFont="1" applyFill="1" applyBorder="1" applyAlignment="1" applyProtection="1">
      <alignment horizontal="left" vertical="center" wrapText="1"/>
      <protection locked="0"/>
    </xf>
    <xf numFmtId="0" fontId="19" fillId="10" borderId="64" xfId="0" applyFont="1" applyFill="1" applyBorder="1" applyAlignment="1" applyProtection="1">
      <alignment horizontal="left" vertical="center" wrapText="1"/>
      <protection locked="0"/>
    </xf>
    <xf numFmtId="0" fontId="19" fillId="10" borderId="54" xfId="0" applyFont="1" applyFill="1" applyBorder="1" applyAlignment="1" applyProtection="1">
      <alignment horizontal="left" vertical="center" wrapText="1"/>
      <protection locked="0"/>
    </xf>
    <xf numFmtId="0" fontId="24" fillId="10" borderId="45" xfId="0" applyFont="1" applyFill="1" applyBorder="1" applyAlignment="1" applyProtection="1">
      <alignment horizontal="left" vertical="center" wrapText="1"/>
      <protection locked="0"/>
    </xf>
    <xf numFmtId="0" fontId="16" fillId="0" borderId="170" xfId="0" applyFont="1" applyBorder="1" applyAlignment="1" applyProtection="1">
      <alignment horizontal="justify" vertical="center" wrapText="1"/>
      <protection locked="0"/>
    </xf>
    <xf numFmtId="0" fontId="16" fillId="0" borderId="74" xfId="0" applyFont="1" applyBorder="1" applyAlignment="1" applyProtection="1">
      <alignment horizontal="justify" vertical="center" wrapText="1"/>
      <protection locked="0"/>
    </xf>
    <xf numFmtId="0" fontId="9" fillId="0" borderId="170" xfId="0" applyFont="1" applyBorder="1" applyAlignment="1" applyProtection="1">
      <alignment horizontal="center" vertical="center" wrapText="1"/>
      <protection locked="0"/>
    </xf>
    <xf numFmtId="0" fontId="9" fillId="0" borderId="74" xfId="0" applyFont="1" applyBorder="1" applyAlignment="1" applyProtection="1">
      <alignment horizontal="center" vertical="center" wrapText="1"/>
      <protection locked="0"/>
    </xf>
    <xf numFmtId="0" fontId="9" fillId="0" borderId="41" xfId="0" applyFont="1" applyBorder="1" applyAlignment="1" applyProtection="1">
      <alignment horizontal="center" vertical="center" wrapText="1"/>
      <protection locked="0"/>
    </xf>
    <xf numFmtId="0" fontId="19" fillId="0" borderId="170" xfId="0" applyFont="1" applyBorder="1" applyAlignment="1" applyProtection="1">
      <alignment horizontal="left" vertical="center" wrapText="1"/>
      <protection locked="0"/>
    </xf>
    <xf numFmtId="0" fontId="19" fillId="0" borderId="28" xfId="0" applyFont="1" applyBorder="1" applyAlignment="1" applyProtection="1">
      <alignment horizontal="left" vertical="center" wrapText="1"/>
      <protection locked="0"/>
    </xf>
    <xf numFmtId="17" fontId="19" fillId="0" borderId="28" xfId="0" applyNumberFormat="1" applyFont="1" applyBorder="1" applyAlignment="1" applyProtection="1">
      <alignment horizontal="center" vertical="center" wrapText="1"/>
      <protection locked="0"/>
    </xf>
    <xf numFmtId="0" fontId="19" fillId="0" borderId="28" xfId="0" applyFont="1" applyBorder="1" applyAlignment="1" applyProtection="1">
      <alignment horizontal="center" vertical="center" wrapText="1"/>
      <protection locked="0"/>
    </xf>
    <xf numFmtId="0" fontId="19" fillId="0" borderId="186" xfId="0" applyFont="1" applyBorder="1" applyAlignment="1" applyProtection="1">
      <alignment horizontal="center" vertical="center" wrapText="1"/>
      <protection locked="0"/>
    </xf>
    <xf numFmtId="0" fontId="0" fillId="0" borderId="187" xfId="0" applyBorder="1" applyProtection="1">
      <protection locked="0"/>
    </xf>
    <xf numFmtId="0" fontId="0" fillId="0" borderId="143" xfId="0" applyBorder="1" applyProtection="1">
      <protection locked="0"/>
    </xf>
    <xf numFmtId="0" fontId="19" fillId="0" borderId="134" xfId="0" applyFont="1" applyBorder="1" applyAlignment="1" applyProtection="1">
      <alignment horizontal="left" vertical="center" wrapText="1"/>
      <protection locked="0"/>
    </xf>
    <xf numFmtId="0" fontId="33" fillId="2" borderId="0" xfId="0" applyFont="1" applyFill="1" applyAlignment="1">
      <alignment horizontal="center" wrapText="1"/>
    </xf>
    <xf numFmtId="0" fontId="2" fillId="2" borderId="38" xfId="0" applyFont="1" applyFill="1" applyBorder="1" applyAlignment="1" applyProtection="1">
      <alignment horizontal="center" vertical="center" wrapText="1"/>
      <protection locked="0"/>
    </xf>
    <xf numFmtId="0" fontId="2" fillId="2" borderId="47" xfId="0" applyFont="1" applyFill="1" applyBorder="1" applyAlignment="1" applyProtection="1">
      <alignment horizontal="center" vertical="center" wrapText="1"/>
      <protection locked="0"/>
    </xf>
    <xf numFmtId="0" fontId="9" fillId="7" borderId="85" xfId="0" applyFont="1" applyFill="1" applyBorder="1" applyAlignment="1" applyProtection="1">
      <alignment horizontal="center" vertical="center" wrapText="1"/>
      <protection locked="0"/>
    </xf>
    <xf numFmtId="0" fontId="2" fillId="2" borderId="41" xfId="0" applyFont="1" applyFill="1" applyBorder="1" applyAlignment="1" applyProtection="1">
      <alignment horizontal="center" vertical="center" wrapText="1"/>
      <protection locked="0"/>
    </xf>
    <xf numFmtId="0" fontId="2" fillId="2" borderId="79" xfId="0" applyFont="1" applyFill="1" applyBorder="1" applyAlignment="1" applyProtection="1">
      <alignment horizontal="center" vertical="center" wrapText="1"/>
      <protection locked="0"/>
    </xf>
    <xf numFmtId="0" fontId="2" fillId="2" borderId="81" xfId="0" applyFont="1" applyFill="1" applyBorder="1" applyAlignment="1" applyProtection="1">
      <alignment horizontal="center" vertical="center" wrapText="1"/>
      <protection locked="0"/>
    </xf>
    <xf numFmtId="0" fontId="2" fillId="2" borderId="80" xfId="0" applyFont="1" applyFill="1" applyBorder="1" applyAlignment="1" applyProtection="1">
      <alignment horizontal="center" vertical="center" wrapText="1"/>
      <protection locked="0"/>
    </xf>
    <xf numFmtId="0" fontId="5" fillId="2" borderId="0" xfId="0" applyFont="1" applyFill="1" applyAlignment="1">
      <alignment horizontal="left" vertical="center" wrapText="1"/>
    </xf>
    <xf numFmtId="0" fontId="9" fillId="0" borderId="19" xfId="0" applyFont="1" applyBorder="1" applyAlignment="1" applyProtection="1">
      <alignment horizontal="center" vertical="center" wrapText="1"/>
      <protection locked="0"/>
    </xf>
    <xf numFmtId="0" fontId="14" fillId="3" borderId="158" xfId="0" applyFont="1" applyFill="1" applyBorder="1" applyAlignment="1">
      <alignment horizontal="justify" vertical="center" wrapText="1"/>
    </xf>
    <xf numFmtId="0" fontId="58" fillId="5" borderId="161" xfId="0" applyFont="1" applyFill="1" applyBorder="1" applyAlignment="1">
      <alignment horizontal="justify" vertical="center" wrapText="1"/>
    </xf>
    <xf numFmtId="1" fontId="53" fillId="5" borderId="64" xfId="0" applyNumberFormat="1" applyFont="1" applyFill="1" applyBorder="1" applyAlignment="1">
      <alignment horizontal="center" vertical="center" wrapText="1"/>
    </xf>
    <xf numFmtId="0" fontId="14" fillId="3" borderId="153" xfId="0" applyFont="1" applyFill="1" applyBorder="1" applyAlignment="1">
      <alignment horizontal="center" vertical="center" wrapText="1"/>
    </xf>
    <xf numFmtId="0" fontId="14" fillId="3" borderId="108" xfId="0" applyFont="1" applyFill="1" applyBorder="1" applyAlignment="1">
      <alignment horizontal="center" vertical="center" wrapText="1"/>
    </xf>
    <xf numFmtId="1" fontId="53" fillId="5" borderId="65" xfId="0" applyNumberFormat="1" applyFont="1" applyFill="1" applyBorder="1" applyAlignment="1">
      <alignment horizontal="center" vertical="center" wrapText="1"/>
    </xf>
    <xf numFmtId="1" fontId="53" fillId="5" borderId="63" xfId="0" applyNumberFormat="1" applyFont="1" applyFill="1" applyBorder="1" applyAlignment="1">
      <alignment horizontal="center" vertical="center" wrapText="1"/>
    </xf>
    <xf numFmtId="0" fontId="9" fillId="7" borderId="92" xfId="0" applyFont="1" applyFill="1" applyBorder="1" applyAlignment="1" applyProtection="1">
      <alignment horizontal="center" vertical="center" wrapText="1"/>
      <protection locked="0"/>
    </xf>
    <xf numFmtId="0" fontId="23" fillId="0" borderId="119" xfId="0" applyFont="1" applyBorder="1" applyProtection="1">
      <protection locked="0"/>
    </xf>
    <xf numFmtId="0" fontId="19" fillId="10" borderId="85" xfId="0" applyFont="1" applyFill="1" applyBorder="1" applyAlignment="1" applyProtection="1">
      <alignment horizontal="left" vertical="center" wrapText="1"/>
      <protection locked="0"/>
    </xf>
    <xf numFmtId="0" fontId="9" fillId="7" borderId="100" xfId="0" applyFont="1" applyFill="1" applyBorder="1" applyAlignment="1" applyProtection="1">
      <alignment horizontal="center" vertical="center" wrapText="1"/>
      <protection locked="0"/>
    </xf>
    <xf numFmtId="0" fontId="19" fillId="18" borderId="111" xfId="0" applyFont="1" applyFill="1" applyBorder="1" applyAlignment="1" applyProtection="1">
      <alignment horizontal="left" vertical="center" wrapText="1"/>
      <protection locked="0"/>
    </xf>
    <xf numFmtId="0" fontId="19" fillId="18" borderId="2" xfId="0" applyFont="1" applyFill="1" applyBorder="1" applyAlignment="1" applyProtection="1">
      <alignment horizontal="left" vertical="center" wrapText="1"/>
      <protection locked="0"/>
    </xf>
    <xf numFmtId="17" fontId="19" fillId="18" borderId="2" xfId="0" applyNumberFormat="1" applyFont="1" applyFill="1" applyBorder="1" applyAlignment="1" applyProtection="1">
      <alignment horizontal="center" vertical="center" wrapText="1"/>
      <protection locked="0"/>
    </xf>
    <xf numFmtId="0" fontId="19" fillId="18" borderId="105" xfId="0" applyFont="1" applyFill="1" applyBorder="1" applyAlignment="1" applyProtection="1">
      <alignment horizontal="left" vertical="center" wrapText="1"/>
      <protection locked="0"/>
    </xf>
    <xf numFmtId="0" fontId="19" fillId="18" borderId="14" xfId="0" applyFont="1" applyFill="1" applyBorder="1" applyAlignment="1" applyProtection="1">
      <alignment horizontal="left" vertical="center" wrapText="1"/>
      <protection locked="0"/>
    </xf>
    <xf numFmtId="17" fontId="19" fillId="18" borderId="14" xfId="0" applyNumberFormat="1" applyFont="1" applyFill="1" applyBorder="1" applyAlignment="1" applyProtection="1">
      <alignment horizontal="center" vertical="center" wrapText="1"/>
      <protection locked="0"/>
    </xf>
    <xf numFmtId="0" fontId="19" fillId="18" borderId="54" xfId="0" applyFont="1" applyFill="1" applyBorder="1" applyAlignment="1" applyProtection="1">
      <alignment horizontal="left" vertical="center" wrapText="1"/>
      <protection locked="0"/>
    </xf>
    <xf numFmtId="17" fontId="19" fillId="18" borderId="54" xfId="0" applyNumberFormat="1" applyFont="1" applyFill="1" applyBorder="1" applyAlignment="1" applyProtection="1">
      <alignment horizontal="center" vertical="center" wrapText="1"/>
      <protection locked="0"/>
    </xf>
    <xf numFmtId="0" fontId="19" fillId="18" borderId="64" xfId="0" applyFont="1" applyFill="1" applyBorder="1" applyAlignment="1" applyProtection="1">
      <alignment horizontal="left" vertical="center" wrapText="1"/>
      <protection locked="0"/>
    </xf>
    <xf numFmtId="0" fontId="19" fillId="18" borderId="1" xfId="0" applyFont="1" applyFill="1" applyBorder="1" applyAlignment="1" applyProtection="1">
      <alignment horizontal="left" vertical="center" wrapText="1"/>
      <protection locked="0"/>
    </xf>
    <xf numFmtId="0" fontId="19" fillId="18" borderId="63" xfId="0" applyFont="1" applyFill="1" applyBorder="1" applyAlignment="1" applyProtection="1">
      <alignment horizontal="left" vertical="center" wrapText="1"/>
      <protection locked="0"/>
    </xf>
    <xf numFmtId="17" fontId="19" fillId="18" borderId="64" xfId="0" applyNumberFormat="1" applyFont="1" applyFill="1" applyBorder="1" applyAlignment="1" applyProtection="1">
      <alignment horizontal="center" vertical="center" wrapText="1"/>
      <protection locked="0"/>
    </xf>
    <xf numFmtId="0" fontId="19" fillId="18" borderId="127" xfId="0" applyFont="1" applyFill="1" applyBorder="1" applyAlignment="1" applyProtection="1">
      <alignment horizontal="left" vertical="center" wrapText="1"/>
      <protection locked="0"/>
    </xf>
    <xf numFmtId="17" fontId="19" fillId="18" borderId="127" xfId="0" applyNumberFormat="1" applyFont="1" applyFill="1" applyBorder="1" applyAlignment="1" applyProtection="1">
      <alignment horizontal="center" vertical="center" wrapText="1"/>
      <protection locked="0"/>
    </xf>
    <xf numFmtId="0" fontId="19" fillId="18" borderId="100" xfId="0" applyFont="1" applyFill="1" applyBorder="1" applyAlignment="1" applyProtection="1">
      <alignment horizontal="left" vertical="center" wrapText="1"/>
      <protection locked="0"/>
    </xf>
    <xf numFmtId="0" fontId="19" fillId="18" borderId="114" xfId="0" applyFont="1" applyFill="1" applyBorder="1" applyAlignment="1" applyProtection="1">
      <alignment horizontal="left" vertical="center" wrapText="1"/>
      <protection locked="0"/>
    </xf>
    <xf numFmtId="17" fontId="19" fillId="18" borderId="114" xfId="0" applyNumberFormat="1" applyFont="1" applyFill="1" applyBorder="1" applyAlignment="1" applyProtection="1">
      <alignment horizontal="center" vertical="center" wrapText="1"/>
      <protection locked="0"/>
    </xf>
    <xf numFmtId="0" fontId="19" fillId="16" borderId="2" xfId="0" applyFont="1" applyFill="1" applyBorder="1" applyAlignment="1" applyProtection="1">
      <alignment horizontal="left" vertical="center" wrapText="1"/>
      <protection locked="0"/>
    </xf>
    <xf numFmtId="0" fontId="19" fillId="18" borderId="109" xfId="0" applyFont="1" applyFill="1" applyBorder="1" applyAlignment="1" applyProtection="1">
      <alignment horizontal="left" vertical="center" wrapText="1"/>
      <protection locked="0"/>
    </xf>
    <xf numFmtId="0" fontId="19" fillId="18" borderId="21" xfId="0" applyFont="1" applyFill="1" applyBorder="1" applyAlignment="1" applyProtection="1">
      <alignment horizontal="left" vertical="center" wrapText="1"/>
      <protection locked="0"/>
    </xf>
    <xf numFmtId="17" fontId="19" fillId="18" borderId="21" xfId="0" applyNumberFormat="1" applyFont="1" applyFill="1" applyBorder="1" applyAlignment="1" applyProtection="1">
      <alignment horizontal="center" vertical="center" wrapText="1"/>
      <protection locked="0"/>
    </xf>
    <xf numFmtId="0" fontId="29" fillId="0" borderId="93" xfId="0" applyFont="1" applyBorder="1" applyAlignment="1" applyProtection="1">
      <alignment horizontal="center" vertical="center" wrapText="1"/>
      <protection locked="0"/>
    </xf>
    <xf numFmtId="0" fontId="19" fillId="18" borderId="43" xfId="0" applyFont="1" applyFill="1" applyBorder="1" applyAlignment="1" applyProtection="1">
      <alignment horizontal="left" vertical="center" wrapText="1"/>
      <protection locked="0"/>
    </xf>
    <xf numFmtId="0" fontId="19" fillId="18" borderId="9" xfId="0" applyFont="1" applyFill="1" applyBorder="1" applyAlignment="1" applyProtection="1">
      <alignment horizontal="left" vertical="center" wrapText="1"/>
      <protection locked="0"/>
    </xf>
    <xf numFmtId="17" fontId="19" fillId="18" borderId="9" xfId="0" applyNumberFormat="1" applyFont="1" applyFill="1" applyBorder="1" applyAlignment="1" applyProtection="1">
      <alignment horizontal="center" vertical="center" wrapText="1"/>
      <protection locked="0"/>
    </xf>
    <xf numFmtId="0" fontId="19" fillId="18" borderId="45" xfId="0" applyFont="1" applyFill="1" applyBorder="1" applyAlignment="1" applyProtection="1">
      <alignment horizontal="left" vertical="center" wrapText="1"/>
      <protection locked="0"/>
    </xf>
    <xf numFmtId="0" fontId="19" fillId="18" borderId="57" xfId="0" applyFont="1" applyFill="1" applyBorder="1" applyAlignment="1" applyProtection="1">
      <alignment horizontal="left" vertical="center" wrapText="1"/>
      <protection locked="0"/>
    </xf>
    <xf numFmtId="17" fontId="19" fillId="18" borderId="57" xfId="0" applyNumberFormat="1" applyFont="1" applyFill="1" applyBorder="1" applyAlignment="1" applyProtection="1">
      <alignment horizontal="center" vertical="center" wrapText="1"/>
      <protection locked="0"/>
    </xf>
    <xf numFmtId="0" fontId="0" fillId="0" borderId="64" xfId="0" applyBorder="1" applyAlignment="1" applyProtection="1">
      <alignment wrapText="1"/>
      <protection locked="0"/>
    </xf>
    <xf numFmtId="0" fontId="19" fillId="0" borderId="119" xfId="0" applyFont="1" applyBorder="1" applyAlignment="1" applyProtection="1">
      <alignment horizontal="center" vertical="center" wrapText="1"/>
      <protection locked="0"/>
    </xf>
    <xf numFmtId="0" fontId="19" fillId="18" borderId="122" xfId="0" applyFont="1" applyFill="1" applyBorder="1" applyAlignment="1" applyProtection="1">
      <alignment horizontal="left" vertical="center" wrapText="1"/>
      <protection locked="0"/>
    </xf>
    <xf numFmtId="0" fontId="19" fillId="8" borderId="2" xfId="0" applyFont="1" applyFill="1" applyBorder="1" applyAlignment="1" applyProtection="1">
      <alignment horizontal="left" vertical="center" wrapText="1"/>
      <protection locked="0"/>
    </xf>
    <xf numFmtId="0" fontId="19" fillId="8" borderId="9" xfId="0" applyFont="1" applyFill="1" applyBorder="1" applyAlignment="1" applyProtection="1">
      <alignment horizontal="left" vertical="center" wrapText="1"/>
      <protection locked="0"/>
    </xf>
    <xf numFmtId="0" fontId="19" fillId="8" borderId="57" xfId="0" applyFont="1" applyFill="1" applyBorder="1" applyAlignment="1" applyProtection="1">
      <alignment horizontal="left" vertical="center" wrapText="1"/>
      <protection locked="0"/>
    </xf>
    <xf numFmtId="0" fontId="19" fillId="8" borderId="64" xfId="0" applyFont="1" applyFill="1" applyBorder="1" applyAlignment="1" applyProtection="1">
      <alignment horizontal="left" vertical="center" wrapText="1"/>
      <protection locked="0"/>
    </xf>
    <xf numFmtId="0" fontId="0" fillId="0" borderId="120" xfId="0" applyBorder="1" applyProtection="1">
      <protection locked="0"/>
    </xf>
    <xf numFmtId="0" fontId="22" fillId="21" borderId="42" xfId="0" applyFont="1" applyFill="1" applyBorder="1" applyAlignment="1">
      <alignment wrapText="1"/>
    </xf>
    <xf numFmtId="0" fontId="19" fillId="22" borderId="43" xfId="0" applyFont="1" applyFill="1" applyBorder="1" applyAlignment="1" applyProtection="1">
      <alignment horizontal="left" vertical="center" wrapText="1"/>
      <protection locked="0"/>
    </xf>
    <xf numFmtId="0" fontId="19" fillId="22" borderId="109" xfId="0" applyFont="1" applyFill="1" applyBorder="1" applyAlignment="1" applyProtection="1">
      <alignment horizontal="left" vertical="center" wrapText="1"/>
      <protection locked="0"/>
    </xf>
    <xf numFmtId="0" fontId="19" fillId="22" borderId="105" xfId="0" applyFont="1" applyFill="1" applyBorder="1" applyAlignment="1" applyProtection="1">
      <alignment horizontal="left" vertical="center" wrapText="1"/>
      <protection locked="0"/>
    </xf>
    <xf numFmtId="0" fontId="19" fillId="22" borderId="100" xfId="0" applyFont="1" applyFill="1" applyBorder="1" applyAlignment="1" applyProtection="1">
      <alignment horizontal="left" vertical="center" wrapText="1"/>
      <protection locked="0"/>
    </xf>
    <xf numFmtId="0" fontId="19" fillId="23" borderId="43" xfId="0" applyFont="1" applyFill="1" applyBorder="1" applyAlignment="1" applyProtection="1">
      <alignment horizontal="left" vertical="center" wrapText="1"/>
      <protection locked="0"/>
    </xf>
    <xf numFmtId="0" fontId="19" fillId="23" borderId="45" xfId="0" applyFont="1" applyFill="1" applyBorder="1" applyAlignment="1" applyProtection="1">
      <alignment horizontal="left" vertical="center" wrapText="1"/>
      <protection locked="0"/>
    </xf>
    <xf numFmtId="0" fontId="19" fillId="23" borderId="111" xfId="0" applyFont="1" applyFill="1" applyBorder="1" applyAlignment="1" applyProtection="1">
      <alignment horizontal="left" vertical="center" wrapText="1"/>
      <protection locked="0"/>
    </xf>
    <xf numFmtId="0" fontId="19" fillId="23" borderId="54" xfId="0" applyFont="1" applyFill="1" applyBorder="1" applyAlignment="1" applyProtection="1">
      <alignment horizontal="left" vertical="center" wrapText="1"/>
      <protection locked="0"/>
    </xf>
    <xf numFmtId="0" fontId="19" fillId="18" borderId="42" xfId="0" applyFont="1" applyFill="1" applyBorder="1" applyAlignment="1" applyProtection="1">
      <alignment horizontal="left" vertical="center" wrapText="1"/>
      <protection locked="0"/>
    </xf>
    <xf numFmtId="0" fontId="24" fillId="11" borderId="2" xfId="0" applyFont="1" applyFill="1" applyBorder="1" applyAlignment="1" applyProtection="1">
      <alignment horizontal="left" vertical="center" wrapText="1"/>
      <protection locked="0"/>
    </xf>
    <xf numFmtId="0" fontId="19" fillId="23" borderId="57" xfId="0" applyFont="1" applyFill="1" applyBorder="1" applyAlignment="1" applyProtection="1">
      <alignment horizontal="left" vertical="center" wrapText="1"/>
      <protection locked="0"/>
    </xf>
    <xf numFmtId="0" fontId="19" fillId="23" borderId="2" xfId="0" applyFont="1" applyFill="1" applyBorder="1" applyAlignment="1" applyProtection="1">
      <alignment horizontal="left" vertical="center" wrapText="1"/>
      <protection locked="0"/>
    </xf>
    <xf numFmtId="0" fontId="19" fillId="11" borderId="45" xfId="0" applyFont="1" applyFill="1" applyBorder="1" applyAlignment="1" applyProtection="1">
      <alignment horizontal="left" vertical="center" wrapText="1"/>
      <protection locked="0"/>
    </xf>
    <xf numFmtId="0" fontId="19" fillId="11" borderId="57" xfId="0" applyFont="1" applyFill="1" applyBorder="1" applyAlignment="1" applyProtection="1">
      <alignment horizontal="left" vertical="center" wrapText="1"/>
      <protection locked="0"/>
    </xf>
    <xf numFmtId="0" fontId="19" fillId="11" borderId="2" xfId="0" applyFont="1" applyFill="1" applyBorder="1" applyAlignment="1" applyProtection="1">
      <alignment horizontal="left" vertical="center" wrapText="1"/>
      <protection locked="0"/>
    </xf>
    <xf numFmtId="0" fontId="19" fillId="11" borderId="14" xfId="0" applyFont="1" applyFill="1" applyBorder="1" applyAlignment="1" applyProtection="1">
      <alignment horizontal="left" vertical="center" wrapText="1"/>
      <protection locked="0"/>
    </xf>
    <xf numFmtId="0" fontId="19" fillId="11" borderId="124" xfId="0" applyFont="1" applyFill="1" applyBorder="1" applyAlignment="1" applyProtection="1">
      <alignment horizontal="left" vertical="center" wrapText="1"/>
      <protection locked="0"/>
    </xf>
    <xf numFmtId="0" fontId="19" fillId="11" borderId="51" xfId="0" applyFont="1" applyFill="1" applyBorder="1" applyAlignment="1" applyProtection="1">
      <alignment horizontal="left" vertical="center" wrapText="1"/>
      <protection locked="0"/>
    </xf>
    <xf numFmtId="0" fontId="19" fillId="11" borderId="50" xfId="0" applyFont="1" applyFill="1" applyBorder="1" applyAlignment="1" applyProtection="1">
      <alignment horizontal="left" vertical="center" wrapText="1"/>
      <protection locked="0"/>
    </xf>
    <xf numFmtId="0" fontId="19" fillId="11" borderId="42" xfId="0" applyFont="1" applyFill="1" applyBorder="1" applyAlignment="1" applyProtection="1">
      <alignment horizontal="left" vertical="center" wrapText="1"/>
      <protection locked="0"/>
    </xf>
    <xf numFmtId="0" fontId="19" fillId="11" borderId="131" xfId="0" applyFont="1" applyFill="1" applyBorder="1" applyAlignment="1" applyProtection="1">
      <alignment horizontal="left" vertical="center" wrapText="1"/>
      <protection locked="0"/>
    </xf>
    <xf numFmtId="0" fontId="19" fillId="11" borderId="68" xfId="0" applyFont="1" applyFill="1" applyBorder="1" applyAlignment="1" applyProtection="1">
      <alignment horizontal="left" vertical="center" wrapText="1"/>
      <protection locked="0"/>
    </xf>
    <xf numFmtId="0" fontId="19" fillId="11" borderId="105" xfId="0" applyFont="1" applyFill="1" applyBorder="1" applyAlignment="1" applyProtection="1">
      <alignment horizontal="left" vertical="center" wrapText="1"/>
      <protection locked="0"/>
    </xf>
    <xf numFmtId="17" fontId="19" fillId="23" borderId="2" xfId="0" applyNumberFormat="1" applyFont="1" applyFill="1" applyBorder="1" applyAlignment="1" applyProtection="1">
      <alignment horizontal="center" vertical="center" wrapText="1"/>
      <protection locked="0"/>
    </xf>
    <xf numFmtId="0" fontId="19" fillId="23" borderId="46" xfId="0" applyFont="1" applyFill="1" applyBorder="1" applyAlignment="1" applyProtection="1">
      <alignment horizontal="left" vertical="center" wrapText="1"/>
      <protection locked="0"/>
    </xf>
    <xf numFmtId="0" fontId="0" fillId="0" borderId="0" xfId="0" applyAlignment="1" applyProtection="1">
      <alignment vertical="center" wrapText="1"/>
      <protection locked="0"/>
    </xf>
    <xf numFmtId="0" fontId="1"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19" fillId="11" borderId="43" xfId="0" applyFont="1" applyFill="1" applyBorder="1" applyAlignment="1" applyProtection="1">
      <alignment horizontal="left" vertical="center" wrapText="1"/>
      <protection locked="0"/>
    </xf>
    <xf numFmtId="0" fontId="19" fillId="15" borderId="111" xfId="0" applyFont="1" applyFill="1" applyBorder="1" applyAlignment="1" applyProtection="1">
      <alignment horizontal="left" vertical="center" wrapText="1"/>
      <protection locked="0"/>
    </xf>
    <xf numFmtId="0" fontId="22" fillId="18" borderId="42" xfId="0" applyFont="1" applyFill="1" applyBorder="1" applyAlignment="1">
      <alignment wrapText="1"/>
    </xf>
    <xf numFmtId="0" fontId="19" fillId="18" borderId="46" xfId="0" applyFont="1" applyFill="1" applyBorder="1" applyAlignment="1" applyProtection="1">
      <alignment horizontal="left" vertical="center" wrapText="1"/>
      <protection locked="0"/>
    </xf>
    <xf numFmtId="0" fontId="19" fillId="18" borderId="67" xfId="0" applyFont="1" applyFill="1" applyBorder="1" applyAlignment="1" applyProtection="1">
      <alignment horizontal="left" vertical="center" wrapText="1"/>
      <protection locked="0"/>
    </xf>
    <xf numFmtId="17" fontId="19" fillId="18" borderId="68" xfId="0" applyNumberFormat="1" applyFont="1" applyFill="1" applyBorder="1" applyAlignment="1" applyProtection="1">
      <alignment horizontal="center" vertical="center" wrapText="1"/>
      <protection locked="0"/>
    </xf>
    <xf numFmtId="0" fontId="67" fillId="18" borderId="42" xfId="0" applyFont="1" applyFill="1" applyBorder="1" applyAlignment="1">
      <alignment wrapText="1"/>
    </xf>
    <xf numFmtId="0" fontId="19" fillId="18" borderId="70" xfId="0" applyFont="1" applyFill="1" applyBorder="1" applyAlignment="1" applyProtection="1">
      <alignment horizontal="left" vertical="center" wrapText="1"/>
      <protection locked="0"/>
    </xf>
    <xf numFmtId="17" fontId="19" fillId="18" borderId="42" xfId="0" applyNumberFormat="1" applyFont="1" applyFill="1" applyBorder="1" applyAlignment="1" applyProtection="1">
      <alignment horizontal="center" vertical="center" wrapText="1"/>
      <protection locked="0"/>
    </xf>
    <xf numFmtId="0" fontId="19" fillId="23" borderId="42" xfId="0" applyFont="1" applyFill="1" applyBorder="1" applyAlignment="1" applyProtection="1">
      <alignment horizontal="left" vertical="center" wrapText="1"/>
      <protection locked="0"/>
    </xf>
    <xf numFmtId="0" fontId="19" fillId="24" borderId="43" xfId="0" applyFont="1" applyFill="1" applyBorder="1" applyAlignment="1" applyProtection="1">
      <alignment horizontal="left" vertical="center" wrapText="1"/>
      <protection locked="0"/>
    </xf>
    <xf numFmtId="0" fontId="19" fillId="24" borderId="9" xfId="0" applyFont="1" applyFill="1" applyBorder="1" applyAlignment="1" applyProtection="1">
      <alignment horizontal="left" vertical="center" wrapText="1"/>
      <protection locked="0"/>
    </xf>
    <xf numFmtId="0" fontId="19" fillId="24" borderId="105" xfId="0" applyFont="1" applyFill="1" applyBorder="1" applyAlignment="1" applyProtection="1">
      <alignment horizontal="left" vertical="center" wrapText="1"/>
      <protection locked="0"/>
    </xf>
    <xf numFmtId="0" fontId="19" fillId="12" borderId="43" xfId="0" applyFont="1" applyFill="1" applyBorder="1" applyAlignment="1" applyProtection="1">
      <alignment horizontal="left" vertical="center" wrapText="1"/>
      <protection locked="0"/>
    </xf>
    <xf numFmtId="0" fontId="52" fillId="0" borderId="43" xfId="0" applyFont="1" applyBorder="1" applyAlignment="1" applyProtection="1">
      <alignment horizontal="left" vertical="center" wrapText="1"/>
      <protection locked="0"/>
    </xf>
    <xf numFmtId="0" fontId="19" fillId="2" borderId="57" xfId="0" applyFont="1" applyFill="1" applyBorder="1" applyAlignment="1" applyProtection="1">
      <alignment horizontal="left" vertical="center" wrapText="1"/>
      <protection locked="0"/>
    </xf>
    <xf numFmtId="0" fontId="19" fillId="2" borderId="134" xfId="0" applyFont="1" applyFill="1" applyBorder="1" applyAlignment="1" applyProtection="1">
      <alignment horizontal="center" vertical="center" wrapText="1"/>
      <protection locked="0"/>
    </xf>
    <xf numFmtId="0" fontId="19" fillId="2" borderId="2" xfId="0" applyFont="1" applyFill="1" applyBorder="1" applyAlignment="1" applyProtection="1">
      <alignment horizontal="left" vertical="center" wrapText="1"/>
      <protection locked="0"/>
    </xf>
    <xf numFmtId="0" fontId="19" fillId="2" borderId="95" xfId="0" applyFont="1" applyFill="1" applyBorder="1" applyAlignment="1" applyProtection="1">
      <alignment horizontal="center" vertical="center" wrapText="1"/>
      <protection locked="0"/>
    </xf>
    <xf numFmtId="0" fontId="19" fillId="24" borderId="14" xfId="0" applyFont="1" applyFill="1" applyBorder="1" applyAlignment="1" applyProtection="1">
      <alignment horizontal="left" vertical="center" wrapText="1"/>
      <protection locked="0"/>
    </xf>
    <xf numFmtId="17" fontId="19" fillId="24" borderId="14" xfId="0" applyNumberFormat="1" applyFont="1" applyFill="1" applyBorder="1" applyAlignment="1" applyProtection="1">
      <alignment horizontal="center" vertical="center" wrapText="1"/>
      <protection locked="0"/>
    </xf>
    <xf numFmtId="0" fontId="66" fillId="0" borderId="0" xfId="0" applyFont="1" applyAlignment="1" applyProtection="1">
      <alignment horizontal="center" vertical="center" wrapText="1"/>
      <protection locked="0"/>
    </xf>
    <xf numFmtId="0" fontId="19" fillId="8" borderId="111" xfId="0" applyFont="1" applyFill="1" applyBorder="1" applyAlignment="1" applyProtection="1">
      <alignment horizontal="left" vertical="center" wrapText="1"/>
      <protection locked="0"/>
    </xf>
    <xf numFmtId="17" fontId="19" fillId="8" borderId="2" xfId="0" applyNumberFormat="1" applyFont="1" applyFill="1" applyBorder="1" applyAlignment="1" applyProtection="1">
      <alignment horizontal="center" vertical="center" wrapText="1"/>
      <protection locked="0"/>
    </xf>
    <xf numFmtId="0" fontId="29" fillId="0" borderId="0" xfId="0" applyFont="1" applyAlignment="1" applyProtection="1">
      <alignment horizontal="center" vertical="center" wrapText="1"/>
      <protection locked="0"/>
    </xf>
    <xf numFmtId="0" fontId="9" fillId="12" borderId="9" xfId="0" applyFont="1" applyFill="1" applyBorder="1" applyAlignment="1" applyProtection="1">
      <alignment horizontal="center" vertical="center" wrapText="1"/>
      <protection locked="0"/>
    </xf>
    <xf numFmtId="0" fontId="9" fillId="12" borderId="10" xfId="0" applyFont="1" applyFill="1" applyBorder="1" applyAlignment="1" applyProtection="1">
      <alignment horizontal="center" vertical="center" wrapText="1"/>
      <protection locked="0"/>
    </xf>
    <xf numFmtId="0" fontId="9" fillId="12" borderId="11" xfId="0" applyFont="1" applyFill="1" applyBorder="1" applyAlignment="1" applyProtection="1">
      <alignment horizontal="center" vertical="center" wrapText="1"/>
      <protection locked="0"/>
    </xf>
    <xf numFmtId="0" fontId="19" fillId="12" borderId="9" xfId="0" applyFont="1" applyFill="1" applyBorder="1" applyAlignment="1" applyProtection="1">
      <alignment horizontal="left" vertical="center" wrapText="1"/>
      <protection locked="0"/>
    </xf>
    <xf numFmtId="17" fontId="19" fillId="12" borderId="9" xfId="0" applyNumberFormat="1" applyFont="1" applyFill="1" applyBorder="1" applyAlignment="1" applyProtection="1">
      <alignment horizontal="center" vertical="center" wrapText="1"/>
      <protection locked="0"/>
    </xf>
    <xf numFmtId="0" fontId="0" fillId="18" borderId="64" xfId="0" applyFill="1" applyBorder="1" applyProtection="1">
      <protection locked="0"/>
    </xf>
    <xf numFmtId="0" fontId="19" fillId="18" borderId="2" xfId="0" applyFont="1" applyFill="1" applyBorder="1" applyAlignment="1" applyProtection="1">
      <alignment horizontal="center" vertical="center" wrapText="1"/>
      <protection locked="0"/>
    </xf>
    <xf numFmtId="0" fontId="19" fillId="12" borderId="2" xfId="0" applyFont="1" applyFill="1" applyBorder="1" applyAlignment="1" applyProtection="1">
      <alignment horizontal="left" vertical="center" wrapText="1"/>
      <protection locked="0"/>
    </xf>
    <xf numFmtId="0" fontId="0" fillId="18" borderId="0" xfId="0" applyFill="1" applyProtection="1">
      <protection locked="0"/>
    </xf>
    <xf numFmtId="3" fontId="9" fillId="0" borderId="91" xfId="0" applyNumberFormat="1" applyFont="1" applyBorder="1" applyAlignment="1" applyProtection="1">
      <alignment horizontal="center" vertical="center" wrapText="1"/>
      <protection locked="0"/>
    </xf>
    <xf numFmtId="15" fontId="19" fillId="12" borderId="111" xfId="0" applyNumberFormat="1" applyFont="1" applyFill="1" applyBorder="1" applyAlignment="1" applyProtection="1">
      <alignment horizontal="left" vertical="center" wrapText="1"/>
      <protection locked="0"/>
    </xf>
    <xf numFmtId="17" fontId="19" fillId="12" borderId="2" xfId="0" applyNumberFormat="1" applyFont="1" applyFill="1" applyBorder="1" applyAlignment="1" applyProtection="1">
      <alignment horizontal="center" vertical="center" wrapText="1"/>
      <protection locked="0"/>
    </xf>
    <xf numFmtId="0" fontId="19" fillId="15" borderId="105" xfId="0" applyFont="1" applyFill="1" applyBorder="1" applyAlignment="1" applyProtection="1">
      <alignment horizontal="left" vertical="center" wrapText="1"/>
      <protection locked="0"/>
    </xf>
    <xf numFmtId="0" fontId="19" fillId="15" borderId="14" xfId="0" applyFont="1" applyFill="1" applyBorder="1" applyAlignment="1" applyProtection="1">
      <alignment horizontal="left" vertical="center" wrapText="1"/>
      <protection locked="0"/>
    </xf>
    <xf numFmtId="17" fontId="19" fillId="15" borderId="14" xfId="0" applyNumberFormat="1" applyFont="1" applyFill="1" applyBorder="1" applyAlignment="1" applyProtection="1">
      <alignment horizontal="center" vertical="center" wrapText="1"/>
      <protection locked="0"/>
    </xf>
    <xf numFmtId="0" fontId="19" fillId="15" borderId="109" xfId="0" applyFont="1" applyFill="1" applyBorder="1" applyAlignment="1" applyProtection="1">
      <alignment horizontal="left" vertical="center" wrapText="1"/>
      <protection locked="0"/>
    </xf>
    <xf numFmtId="0" fontId="24" fillId="0" borderId="21" xfId="0" applyFont="1" applyBorder="1" applyAlignment="1" applyProtection="1">
      <alignment horizontal="left" vertical="center" wrapText="1"/>
      <protection locked="0"/>
    </xf>
    <xf numFmtId="17" fontId="24" fillId="0" borderId="21" xfId="0" applyNumberFormat="1" applyFont="1" applyBorder="1" applyAlignment="1" applyProtection="1">
      <alignment horizontal="center" vertical="center" wrapText="1"/>
      <protection locked="0"/>
    </xf>
    <xf numFmtId="0" fontId="24" fillId="0" borderId="110" xfId="0" applyFont="1" applyBorder="1" applyAlignment="1" applyProtection="1">
      <alignment horizontal="center" vertical="center" wrapText="1"/>
      <protection locked="0"/>
    </xf>
    <xf numFmtId="0" fontId="24" fillId="0" borderId="22" xfId="0" applyFont="1" applyBorder="1" applyAlignment="1" applyProtection="1">
      <alignment horizontal="center" vertical="center" wrapText="1"/>
      <protection locked="0"/>
    </xf>
    <xf numFmtId="0" fontId="19" fillId="16" borderId="111" xfId="0" applyFont="1" applyFill="1" applyBorder="1" applyAlignment="1" applyProtection="1">
      <alignment horizontal="left" vertical="center" wrapText="1"/>
      <protection locked="0"/>
    </xf>
    <xf numFmtId="0" fontId="19" fillId="16" borderId="105" xfId="0" applyFont="1" applyFill="1" applyBorder="1" applyAlignment="1" applyProtection="1">
      <alignment horizontal="left" vertical="center" wrapText="1"/>
      <protection locked="0"/>
    </xf>
    <xf numFmtId="0" fontId="20" fillId="0" borderId="21" xfId="0" applyFont="1" applyBorder="1" applyAlignment="1" applyProtection="1">
      <alignment horizontal="left" vertical="center" wrapText="1"/>
      <protection locked="0"/>
    </xf>
    <xf numFmtId="0" fontId="19" fillId="15" borderId="43" xfId="0" applyFont="1" applyFill="1" applyBorder="1" applyAlignment="1" applyProtection="1">
      <alignment horizontal="left" vertical="center" wrapText="1"/>
      <protection locked="0"/>
    </xf>
    <xf numFmtId="0" fontId="66" fillId="0" borderId="108" xfId="0" applyFont="1" applyBorder="1" applyAlignment="1" applyProtection="1">
      <alignment horizontal="center" vertical="center" wrapText="1"/>
      <protection locked="0"/>
    </xf>
    <xf numFmtId="0" fontId="19" fillId="15" borderId="1" xfId="0" applyFont="1" applyFill="1" applyBorder="1" applyAlignment="1" applyProtection="1">
      <alignment horizontal="left" vertical="center" wrapText="1"/>
      <protection locked="0"/>
    </xf>
    <xf numFmtId="0" fontId="19" fillId="15" borderId="13" xfId="0" applyFont="1" applyFill="1" applyBorder="1" applyAlignment="1" applyProtection="1">
      <alignment horizontal="left" vertical="center" wrapText="1"/>
      <protection locked="0"/>
    </xf>
    <xf numFmtId="0" fontId="2" fillId="0" borderId="79" xfId="0" applyFont="1" applyBorder="1" applyAlignment="1" applyProtection="1">
      <alignment horizontal="center" vertical="center" wrapText="1"/>
      <protection locked="0"/>
    </xf>
    <xf numFmtId="0" fontId="2" fillId="0" borderId="81" xfId="0" applyFont="1" applyBorder="1" applyAlignment="1" applyProtection="1">
      <alignment horizontal="center" vertical="center" wrapText="1"/>
      <protection locked="0"/>
    </xf>
    <xf numFmtId="0" fontId="19" fillId="15" borderId="92" xfId="0" applyFont="1" applyFill="1" applyBorder="1" applyAlignment="1" applyProtection="1">
      <alignment horizontal="left" vertical="center" wrapText="1"/>
      <protection locked="0"/>
    </xf>
    <xf numFmtId="0" fontId="66" fillId="0" borderId="101" xfId="0" applyFont="1" applyBorder="1" applyAlignment="1" applyProtection="1">
      <alignment horizontal="center" vertical="center" wrapText="1"/>
      <protection locked="0"/>
    </xf>
    <xf numFmtId="0" fontId="9" fillId="7" borderId="81" xfId="0" applyFont="1" applyFill="1" applyBorder="1" applyAlignment="1" applyProtection="1">
      <alignment horizontal="center" vertical="center" wrapText="1"/>
      <protection locked="0"/>
    </xf>
    <xf numFmtId="0" fontId="9" fillId="7" borderId="41" xfId="0" applyFont="1" applyFill="1" applyBorder="1" applyAlignment="1" applyProtection="1">
      <alignment horizontal="center" vertical="center" wrapText="1"/>
      <protection locked="0"/>
    </xf>
    <xf numFmtId="0" fontId="9" fillId="18" borderId="10" xfId="0" applyFont="1" applyFill="1" applyBorder="1" applyAlignment="1" applyProtection="1">
      <alignment horizontal="center" vertical="center" wrapText="1"/>
      <protection locked="0"/>
    </xf>
    <xf numFmtId="0" fontId="9" fillId="23" borderId="10" xfId="0" applyFont="1" applyFill="1" applyBorder="1" applyAlignment="1">
      <alignment horizontal="center" vertical="center" wrapText="1"/>
    </xf>
    <xf numFmtId="0" fontId="9" fillId="11" borderId="15" xfId="0" applyFont="1" applyFill="1" applyBorder="1" applyAlignment="1" applyProtection="1">
      <alignment horizontal="center" vertical="center" wrapText="1"/>
      <protection locked="0"/>
    </xf>
    <xf numFmtId="0" fontId="9" fillId="7" borderId="0" xfId="0" applyFont="1" applyFill="1" applyAlignment="1" applyProtection="1">
      <alignment horizontal="center" vertical="center" wrapText="1"/>
      <protection locked="0"/>
    </xf>
    <xf numFmtId="0" fontId="19" fillId="0" borderId="0" xfId="0" applyFont="1" applyAlignment="1" applyProtection="1">
      <alignment horizontal="left" vertical="center" wrapText="1"/>
      <protection locked="0"/>
    </xf>
    <xf numFmtId="17" fontId="19" fillId="0" borderId="0" xfId="0" applyNumberFormat="1" applyFont="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0" fillId="2" borderId="77" xfId="0" applyFill="1" applyBorder="1" applyAlignment="1">
      <alignment vertical="center" wrapText="1"/>
    </xf>
    <xf numFmtId="0" fontId="16" fillId="7" borderId="23" xfId="0" applyFont="1" applyFill="1" applyBorder="1" applyAlignment="1">
      <alignment horizontal="justify" vertical="center" wrapText="1"/>
    </xf>
    <xf numFmtId="0" fontId="15" fillId="7" borderId="24" xfId="0" applyFont="1" applyFill="1" applyBorder="1" applyAlignment="1">
      <alignment horizontal="justify" vertical="center" wrapText="1"/>
    </xf>
    <xf numFmtId="0" fontId="16" fillId="7" borderId="25" xfId="0" applyFont="1" applyFill="1" applyBorder="1" applyAlignment="1">
      <alignment horizontal="justify" vertical="center" wrapText="1"/>
    </xf>
    <xf numFmtId="0" fontId="9" fillId="8" borderId="23" xfId="0" applyFont="1" applyFill="1" applyBorder="1" applyAlignment="1">
      <alignment horizontal="center" vertical="center" wrapText="1"/>
    </xf>
    <xf numFmtId="0" fontId="9" fillId="9" borderId="24" xfId="0" applyFont="1" applyFill="1" applyBorder="1" applyAlignment="1">
      <alignment horizontal="center" vertical="center" wrapText="1"/>
    </xf>
    <xf numFmtId="0" fontId="9" fillId="8" borderId="25" xfId="0" applyFont="1" applyFill="1" applyBorder="1" applyAlignment="1">
      <alignment horizontal="center" vertical="center" wrapText="1"/>
    </xf>
    <xf numFmtId="0" fontId="9" fillId="8" borderId="86" xfId="0" applyFont="1" applyFill="1" applyBorder="1" applyAlignment="1">
      <alignment horizontal="center" vertical="center" wrapText="1"/>
    </xf>
    <xf numFmtId="0" fontId="19" fillId="9" borderId="87" xfId="0" applyFont="1" applyFill="1" applyBorder="1" applyAlignment="1">
      <alignment horizontal="left" vertical="center" wrapText="1"/>
    </xf>
    <xf numFmtId="0" fontId="19" fillId="9" borderId="24" xfId="0" applyFont="1" applyFill="1" applyBorder="1" applyAlignment="1">
      <alignment horizontal="left" vertical="center" wrapText="1"/>
    </xf>
    <xf numFmtId="0" fontId="19" fillId="9" borderId="24" xfId="0" applyFont="1" applyFill="1" applyBorder="1" applyAlignment="1">
      <alignment horizontal="center" vertical="center" wrapText="1"/>
    </xf>
    <xf numFmtId="0" fontId="19" fillId="9" borderId="27" xfId="0" applyFont="1" applyFill="1" applyBorder="1" applyAlignment="1">
      <alignment horizontal="center" vertical="center" wrapText="1"/>
    </xf>
    <xf numFmtId="0" fontId="19" fillId="0" borderId="25" xfId="0" applyFont="1" applyBorder="1" applyAlignment="1">
      <alignment horizontal="center" vertical="center" wrapText="1"/>
    </xf>
    <xf numFmtId="0" fontId="0" fillId="2" borderId="74" xfId="0" applyFill="1" applyBorder="1" applyAlignment="1">
      <alignment vertical="center" wrapText="1"/>
    </xf>
    <xf numFmtId="0" fontId="16" fillId="7" borderId="118" xfId="0" applyFont="1" applyFill="1" applyBorder="1" applyAlignment="1">
      <alignment horizontal="justify" vertical="center" wrapText="1"/>
    </xf>
    <xf numFmtId="0" fontId="15" fillId="7" borderId="119" xfId="0" applyFont="1" applyFill="1" applyBorder="1" applyAlignment="1">
      <alignment horizontal="justify" vertical="center" wrapText="1"/>
    </xf>
    <xf numFmtId="0" fontId="16" fillId="7" borderId="120" xfId="0" applyFont="1" applyFill="1" applyBorder="1" applyAlignment="1">
      <alignment horizontal="justify" vertical="center" wrapText="1"/>
    </xf>
    <xf numFmtId="0" fontId="9" fillId="8" borderId="118" xfId="0" applyFont="1" applyFill="1" applyBorder="1" applyAlignment="1">
      <alignment horizontal="center" vertical="center" wrapText="1"/>
    </xf>
    <xf numFmtId="0" fontId="9" fillId="9" borderId="119" xfId="0" applyFont="1" applyFill="1" applyBorder="1" applyAlignment="1">
      <alignment horizontal="center" vertical="center" wrapText="1"/>
    </xf>
    <xf numFmtId="0" fontId="9" fillId="8" borderId="120" xfId="0" applyFont="1" applyFill="1" applyBorder="1" applyAlignment="1">
      <alignment horizontal="center" vertical="center" wrapText="1"/>
    </xf>
    <xf numFmtId="0" fontId="9" fillId="9" borderId="0" xfId="0" applyFont="1" applyFill="1" applyAlignment="1">
      <alignment horizontal="center" vertical="center" wrapText="1"/>
    </xf>
    <xf numFmtId="0" fontId="19" fillId="9" borderId="85" xfId="0" applyFont="1" applyFill="1" applyBorder="1" applyAlignment="1">
      <alignment horizontal="left" vertical="center" wrapText="1"/>
    </xf>
    <xf numFmtId="0" fontId="19" fillId="9" borderId="119" xfId="0" applyFont="1" applyFill="1" applyBorder="1" applyAlignment="1">
      <alignment horizontal="left" vertical="center" wrapText="1"/>
    </xf>
    <xf numFmtId="0" fontId="19" fillId="9" borderId="119" xfId="0" applyFont="1" applyFill="1" applyBorder="1" applyAlignment="1">
      <alignment horizontal="center" vertical="center" wrapText="1"/>
    </xf>
    <xf numFmtId="0" fontId="9" fillId="8" borderId="0" xfId="0" applyFont="1" applyFill="1" applyAlignment="1">
      <alignment horizontal="center" vertical="center" wrapText="1"/>
    </xf>
    <xf numFmtId="0" fontId="16" fillId="7" borderId="120" xfId="0" applyFont="1" applyFill="1" applyBorder="1" applyAlignment="1">
      <alignment horizontal="left" vertical="center" wrapText="1"/>
    </xf>
    <xf numFmtId="0" fontId="16" fillId="7" borderId="25" xfId="0" applyFont="1" applyFill="1" applyBorder="1" applyAlignment="1">
      <alignment horizontal="left" vertical="center" wrapText="1"/>
    </xf>
    <xf numFmtId="0" fontId="9" fillId="9" borderId="86" xfId="0" applyFont="1" applyFill="1" applyBorder="1" applyAlignment="1">
      <alignment horizontal="center" vertical="center" wrapText="1"/>
    </xf>
    <xf numFmtId="0" fontId="0" fillId="2" borderId="76" xfId="0" applyFill="1" applyBorder="1" applyAlignment="1">
      <alignment vertical="center" wrapText="1"/>
    </xf>
    <xf numFmtId="0" fontId="16" fillId="5" borderId="29" xfId="0" applyFont="1" applyFill="1" applyBorder="1" applyAlignment="1">
      <alignment horizontal="justify" vertical="center" wrapText="1"/>
    </xf>
    <xf numFmtId="0" fontId="16" fillId="5" borderId="31" xfId="0" applyFont="1" applyFill="1" applyBorder="1" applyAlignment="1">
      <alignment horizontal="justify" vertical="center" wrapText="1"/>
    </xf>
    <xf numFmtId="0" fontId="9" fillId="5" borderId="29" xfId="0" applyFont="1" applyFill="1" applyBorder="1" applyAlignment="1">
      <alignment horizontal="center" vertical="center" wrapText="1"/>
    </xf>
    <xf numFmtId="0" fontId="9" fillId="5" borderId="30" xfId="0" applyFont="1" applyFill="1" applyBorder="1" applyAlignment="1">
      <alignment horizontal="center" vertical="center" wrapText="1"/>
    </xf>
    <xf numFmtId="0" fontId="9" fillId="5" borderId="31"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19" fillId="5" borderId="52" xfId="0" applyFont="1" applyFill="1" applyBorder="1" applyAlignment="1">
      <alignment horizontal="left" vertical="center" wrapText="1"/>
    </xf>
    <xf numFmtId="0" fontId="19" fillId="5" borderId="30" xfId="0" applyFont="1" applyFill="1" applyBorder="1" applyAlignment="1">
      <alignment horizontal="left" vertical="center" wrapText="1"/>
    </xf>
    <xf numFmtId="0" fontId="19" fillId="5" borderId="30" xfId="0" applyFont="1" applyFill="1" applyBorder="1" applyAlignment="1">
      <alignment horizontal="center" vertical="center" wrapText="1"/>
    </xf>
    <xf numFmtId="0" fontId="16" fillId="7" borderId="5" xfId="0" applyFont="1" applyFill="1" applyBorder="1" applyAlignment="1">
      <alignment horizontal="justify" vertical="center" wrapText="1"/>
    </xf>
    <xf numFmtId="0" fontId="16" fillId="7" borderId="3" xfId="0" applyFont="1" applyFill="1" applyBorder="1" applyAlignment="1">
      <alignment horizontal="justify" vertical="center" wrapText="1"/>
    </xf>
    <xf numFmtId="0" fontId="9" fillId="8" borderId="5" xfId="0" applyFont="1" applyFill="1" applyBorder="1" applyAlignment="1">
      <alignment horizontal="center" vertical="center" wrapText="1"/>
    </xf>
    <xf numFmtId="0" fontId="9" fillId="9" borderId="6" xfId="0" applyFont="1" applyFill="1" applyBorder="1" applyAlignment="1">
      <alignment horizontal="center" vertical="center" wrapText="1"/>
    </xf>
    <xf numFmtId="0" fontId="9" fillId="8" borderId="3" xfId="0" applyFont="1" applyFill="1" applyBorder="1" applyAlignment="1">
      <alignment horizontal="center" vertical="center" wrapText="1"/>
    </xf>
    <xf numFmtId="0" fontId="9" fillId="9" borderId="4" xfId="0" applyFont="1" applyFill="1" applyBorder="1" applyAlignment="1">
      <alignment horizontal="center" vertical="center" wrapText="1"/>
    </xf>
    <xf numFmtId="0" fontId="19" fillId="9" borderId="39" xfId="0" applyFont="1" applyFill="1" applyBorder="1" applyAlignment="1">
      <alignment horizontal="left" vertical="center" wrapText="1"/>
    </xf>
    <xf numFmtId="0" fontId="19" fillId="9" borderId="6" xfId="0" applyFont="1" applyFill="1" applyBorder="1" applyAlignment="1">
      <alignment horizontal="left" vertical="center" wrapText="1"/>
    </xf>
    <xf numFmtId="0" fontId="19" fillId="9" borderId="6" xfId="0" applyFont="1" applyFill="1" applyBorder="1" applyAlignment="1">
      <alignment horizontal="center" vertical="center" wrapText="1"/>
    </xf>
    <xf numFmtId="0" fontId="16" fillId="5" borderId="33" xfId="0" applyFont="1" applyFill="1" applyBorder="1" applyAlignment="1">
      <alignment horizontal="justify" vertical="center" wrapText="1"/>
    </xf>
    <xf numFmtId="0" fontId="15" fillId="5" borderId="34" xfId="0" applyFont="1" applyFill="1" applyBorder="1" applyAlignment="1">
      <alignment horizontal="justify" vertical="center" wrapText="1"/>
    </xf>
    <xf numFmtId="0" fontId="16" fillId="5" borderId="35" xfId="0" applyFont="1" applyFill="1" applyBorder="1" applyAlignment="1">
      <alignment horizontal="justify" vertical="center" wrapText="1"/>
    </xf>
    <xf numFmtId="0" fontId="9" fillId="5" borderId="33" xfId="0" applyFont="1" applyFill="1" applyBorder="1" applyAlignment="1">
      <alignment horizontal="center" vertical="center" wrapText="1"/>
    </xf>
    <xf numFmtId="0" fontId="9" fillId="5" borderId="34" xfId="0" applyFont="1" applyFill="1" applyBorder="1" applyAlignment="1">
      <alignment horizontal="center" vertical="center" wrapText="1"/>
    </xf>
    <xf numFmtId="0" fontId="9" fillId="5" borderId="35" xfId="0" applyFont="1" applyFill="1" applyBorder="1" applyAlignment="1">
      <alignment horizontal="center" vertical="center" wrapText="1"/>
    </xf>
    <xf numFmtId="0" fontId="9" fillId="5" borderId="36" xfId="0" applyFont="1" applyFill="1" applyBorder="1" applyAlignment="1">
      <alignment horizontal="center" vertical="center" wrapText="1"/>
    </xf>
    <xf numFmtId="0" fontId="19" fillId="5" borderId="32" xfId="0" applyFont="1" applyFill="1" applyBorder="1" applyAlignment="1">
      <alignment horizontal="left" vertical="center" wrapText="1"/>
    </xf>
    <xf numFmtId="0" fontId="19" fillId="5" borderId="34" xfId="0" applyFont="1" applyFill="1" applyBorder="1" applyAlignment="1">
      <alignment horizontal="left" vertical="center" wrapText="1"/>
    </xf>
    <xf numFmtId="0" fontId="19" fillId="5" borderId="34" xfId="0" applyFont="1" applyFill="1" applyBorder="1" applyAlignment="1">
      <alignment horizontal="center" vertical="center" wrapText="1"/>
    </xf>
    <xf numFmtId="6" fontId="9" fillId="8" borderId="118" xfId="0" applyNumberFormat="1" applyFont="1" applyFill="1" applyBorder="1" applyAlignment="1">
      <alignment horizontal="center" vertical="center" wrapText="1"/>
    </xf>
    <xf numFmtId="164" fontId="9" fillId="9" borderId="119" xfId="0" applyNumberFormat="1" applyFont="1" applyFill="1" applyBorder="1" applyAlignment="1">
      <alignment horizontal="center" vertical="center" wrapText="1"/>
    </xf>
    <xf numFmtId="164" fontId="9" fillId="8" borderId="120" xfId="0" applyNumberFormat="1" applyFont="1" applyFill="1" applyBorder="1" applyAlignment="1">
      <alignment horizontal="center" vertical="center" wrapText="1"/>
    </xf>
    <xf numFmtId="0" fontId="19" fillId="0" borderId="119" xfId="0" applyFont="1" applyBorder="1" applyAlignment="1">
      <alignment horizontal="left" vertical="center" wrapText="1"/>
    </xf>
    <xf numFmtId="0" fontId="19" fillId="0" borderId="119" xfId="0" applyFont="1" applyBorder="1" applyAlignment="1">
      <alignment horizontal="center" vertical="center" wrapText="1"/>
    </xf>
    <xf numFmtId="0" fontId="19" fillId="0" borderId="121" xfId="0" applyFont="1" applyBorder="1" applyAlignment="1">
      <alignment horizontal="center" vertical="center" wrapText="1"/>
    </xf>
    <xf numFmtId="0" fontId="19" fillId="0" borderId="120" xfId="0" applyFont="1" applyBorder="1" applyAlignment="1">
      <alignment horizontal="center" vertical="center" wrapText="1"/>
    </xf>
    <xf numFmtId="0" fontId="67" fillId="15" borderId="64" xfId="0" applyFont="1" applyFill="1" applyBorder="1" applyAlignment="1" applyProtection="1">
      <alignment horizontal="left" vertical="center" wrapText="1"/>
      <protection locked="0"/>
    </xf>
    <xf numFmtId="0" fontId="52" fillId="15" borderId="64" xfId="0" applyFont="1" applyFill="1" applyBorder="1" applyAlignment="1" applyProtection="1">
      <alignment horizontal="left" vertical="center" wrapText="1"/>
      <protection locked="0"/>
    </xf>
    <xf numFmtId="0" fontId="52" fillId="15" borderId="105" xfId="0" applyFont="1" applyFill="1" applyBorder="1" applyAlignment="1" applyProtection="1">
      <alignment horizontal="left" vertical="center" wrapText="1"/>
      <protection locked="0"/>
    </xf>
    <xf numFmtId="0" fontId="52" fillId="15" borderId="92" xfId="0" applyFont="1" applyFill="1" applyBorder="1" applyAlignment="1" applyProtection="1">
      <alignment horizontal="left" vertical="center" wrapText="1"/>
      <protection locked="0"/>
    </xf>
    <xf numFmtId="0" fontId="52" fillId="15" borderId="111" xfId="0" applyFont="1" applyFill="1" applyBorder="1" applyAlignment="1" applyProtection="1">
      <alignment horizontal="left" vertical="center" wrapText="1"/>
      <protection locked="0"/>
    </xf>
    <xf numFmtId="0" fontId="52" fillId="15" borderId="68" xfId="0" applyFont="1" applyFill="1" applyBorder="1" applyAlignment="1" applyProtection="1">
      <alignment horizontal="left" vertical="center" wrapText="1"/>
      <protection locked="0"/>
    </xf>
    <xf numFmtId="0" fontId="52" fillId="15" borderId="51" xfId="0" applyFont="1" applyFill="1" applyBorder="1" applyAlignment="1" applyProtection="1">
      <alignment horizontal="left" vertical="center" wrapText="1"/>
      <protection locked="0"/>
    </xf>
    <xf numFmtId="0" fontId="52" fillId="15" borderId="97" xfId="0" applyFont="1" applyFill="1" applyBorder="1" applyAlignment="1" applyProtection="1">
      <alignment horizontal="left" vertical="center" wrapText="1"/>
      <protection locked="0"/>
    </xf>
    <xf numFmtId="0" fontId="37" fillId="15" borderId="106" xfId="0" applyFont="1" applyFill="1" applyBorder="1" applyAlignment="1" applyProtection="1">
      <alignment horizontal="left" vertical="center" wrapText="1"/>
      <protection locked="0"/>
    </xf>
    <xf numFmtId="0" fontId="52" fillId="15" borderId="106" xfId="0" applyFont="1" applyFill="1" applyBorder="1" applyAlignment="1" applyProtection="1">
      <alignment horizontal="left" vertical="center" wrapText="1"/>
      <protection locked="0"/>
    </xf>
    <xf numFmtId="0" fontId="66" fillId="0" borderId="9" xfId="0" applyFont="1" applyBorder="1" applyAlignment="1" applyProtection="1">
      <alignment horizontal="center" vertical="center" wrapText="1"/>
      <protection locked="0"/>
    </xf>
    <xf numFmtId="0" fontId="37" fillId="24" borderId="106" xfId="0" applyFont="1" applyFill="1" applyBorder="1" applyAlignment="1" applyProtection="1">
      <alignment horizontal="left" vertical="center" wrapText="1"/>
      <protection locked="0"/>
    </xf>
    <xf numFmtId="0" fontId="19" fillId="22" borderId="188" xfId="0" applyFont="1" applyFill="1" applyBorder="1" applyAlignment="1" applyProtection="1">
      <alignment horizontal="left" vertical="center" wrapText="1"/>
      <protection locked="0"/>
    </xf>
    <xf numFmtId="0" fontId="22" fillId="21" borderId="137" xfId="0" applyFont="1" applyFill="1" applyBorder="1" applyAlignment="1">
      <alignment wrapText="1"/>
    </xf>
    <xf numFmtId="0" fontId="52" fillId="24" borderId="26" xfId="0" applyFont="1" applyFill="1" applyBorder="1" applyAlignment="1" applyProtection="1">
      <alignment horizontal="left" vertical="center" wrapText="1"/>
      <protection locked="0"/>
    </xf>
    <xf numFmtId="0" fontId="67" fillId="24" borderId="26" xfId="0" applyFont="1" applyFill="1" applyBorder="1" applyAlignment="1">
      <alignment wrapText="1"/>
    </xf>
    <xf numFmtId="0" fontId="20" fillId="0" borderId="181" xfId="0" applyFont="1" applyBorder="1" applyAlignment="1" applyProtection="1">
      <alignment horizontal="center" vertical="center" wrapText="1"/>
      <protection locked="0"/>
    </xf>
    <xf numFmtId="0" fontId="2" fillId="0" borderId="47" xfId="0" applyFont="1" applyBorder="1" applyAlignment="1" applyProtection="1">
      <alignment horizontal="center" vertical="center" wrapText="1"/>
      <protection locked="0"/>
    </xf>
    <xf numFmtId="0" fontId="2" fillId="0" borderId="78" xfId="0" applyFont="1" applyBorder="1" applyAlignment="1" applyProtection="1">
      <alignment horizontal="center" vertical="center" wrapText="1"/>
      <protection locked="0"/>
    </xf>
    <xf numFmtId="0" fontId="2" fillId="0" borderId="38" xfId="0" applyFont="1" applyBorder="1" applyAlignment="1" applyProtection="1">
      <alignment horizontal="center" vertical="center" wrapText="1"/>
      <protection locked="0"/>
    </xf>
    <xf numFmtId="0" fontId="2" fillId="0" borderId="42" xfId="0" applyFont="1" applyBorder="1" applyAlignment="1" applyProtection="1">
      <alignment horizontal="center" vertical="center" wrapText="1"/>
      <protection locked="0"/>
    </xf>
    <xf numFmtId="0" fontId="52" fillId="0" borderId="26" xfId="0" applyFont="1" applyBorder="1" applyAlignment="1" applyProtection="1">
      <alignment horizontal="left" vertical="center" wrapText="1"/>
      <protection locked="0"/>
    </xf>
    <xf numFmtId="0" fontId="52" fillId="0" borderId="26" xfId="0" applyFont="1" applyBorder="1" applyAlignment="1" applyProtection="1">
      <alignment horizontal="center" vertical="center" wrapText="1"/>
      <protection locked="0"/>
    </xf>
    <xf numFmtId="0" fontId="19" fillId="0" borderId="34" xfId="0" applyFont="1" applyBorder="1" applyAlignment="1" applyProtection="1">
      <alignment horizontal="left" vertical="center" wrapText="1"/>
      <protection locked="0"/>
    </xf>
    <xf numFmtId="0" fontId="19" fillId="0" borderId="37" xfId="0" applyFont="1" applyBorder="1" applyAlignment="1" applyProtection="1">
      <alignment horizontal="center" vertical="center" wrapText="1"/>
      <protection locked="0"/>
    </xf>
    <xf numFmtId="0" fontId="19" fillId="0" borderId="35" xfId="0" applyFont="1" applyBorder="1" applyAlignment="1" applyProtection="1">
      <alignment horizontal="center" vertical="center" wrapText="1"/>
      <protection locked="0"/>
    </xf>
    <xf numFmtId="0" fontId="19" fillId="0" borderId="24" xfId="0" applyFont="1" applyBorder="1" applyAlignment="1">
      <alignment horizontal="left" vertical="center" wrapText="1"/>
    </xf>
    <xf numFmtId="0" fontId="19" fillId="0" borderId="27" xfId="0" applyFont="1" applyBorder="1" applyAlignment="1">
      <alignment horizontal="center" vertical="center" wrapText="1"/>
    </xf>
    <xf numFmtId="0" fontId="19" fillId="0" borderId="30" xfId="0" applyFont="1" applyBorder="1" applyAlignment="1" applyProtection="1">
      <alignment horizontal="left" vertical="center" wrapText="1"/>
      <protection locked="0"/>
    </xf>
    <xf numFmtId="0" fontId="19" fillId="0" borderId="53" xfId="0" applyFont="1" applyBorder="1" applyAlignment="1" applyProtection="1">
      <alignment horizontal="center" vertical="center" wrapText="1"/>
      <protection locked="0"/>
    </xf>
    <xf numFmtId="0" fontId="19" fillId="0" borderId="31" xfId="0" applyFont="1" applyBorder="1" applyAlignment="1" applyProtection="1">
      <alignment horizontal="center" vertical="center" wrapText="1"/>
      <protection locked="0"/>
    </xf>
    <xf numFmtId="0" fontId="19" fillId="0" borderId="30" xfId="0" applyFont="1" applyBorder="1" applyAlignment="1">
      <alignment horizontal="left" vertical="center" wrapText="1"/>
    </xf>
    <xf numFmtId="0" fontId="19" fillId="0" borderId="53"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24" xfId="0" applyFont="1" applyBorder="1" applyAlignment="1" applyProtection="1">
      <alignment horizontal="left" vertical="center" wrapText="1"/>
      <protection locked="0"/>
    </xf>
    <xf numFmtId="0" fontId="19" fillId="0" borderId="27" xfId="0" applyFont="1" applyBorder="1" applyAlignment="1" applyProtection="1">
      <alignment horizontal="center" vertical="center" wrapText="1"/>
      <protection locked="0"/>
    </xf>
    <xf numFmtId="0" fontId="19" fillId="0" borderId="6" xfId="0" applyFont="1" applyBorder="1" applyAlignment="1" applyProtection="1">
      <alignment horizontal="left" vertical="center" wrapText="1"/>
      <protection locked="0"/>
    </xf>
    <xf numFmtId="0" fontId="19" fillId="0" borderId="40" xfId="0" applyFont="1" applyBorder="1" applyAlignment="1" applyProtection="1">
      <alignment horizontal="center" vertical="center" wrapText="1"/>
      <protection locked="0"/>
    </xf>
    <xf numFmtId="0" fontId="19" fillId="0" borderId="6" xfId="0" applyFont="1" applyBorder="1" applyAlignment="1">
      <alignment horizontal="left" vertical="center" wrapText="1"/>
    </xf>
    <xf numFmtId="0" fontId="19" fillId="0" borderId="40"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34" xfId="0" applyFont="1" applyBorder="1" applyAlignment="1">
      <alignment horizontal="left" vertical="center" wrapText="1"/>
    </xf>
    <xf numFmtId="0" fontId="19" fillId="0" borderId="37" xfId="0" applyFont="1" applyBorder="1" applyAlignment="1">
      <alignment horizontal="center" vertical="center" wrapText="1"/>
    </xf>
    <xf numFmtId="0" fontId="19" fillId="0" borderId="35" xfId="0" applyFont="1" applyBorder="1" applyAlignment="1">
      <alignment horizontal="center" vertical="center" wrapText="1"/>
    </xf>
    <xf numFmtId="0" fontId="19" fillId="18" borderId="77" xfId="0" applyFont="1" applyFill="1" applyBorder="1" applyAlignment="1" applyProtection="1">
      <alignment horizontal="left" vertical="center" wrapText="1"/>
      <protection locked="0"/>
    </xf>
    <xf numFmtId="0" fontId="19" fillId="18" borderId="189" xfId="0" applyFont="1" applyFill="1" applyBorder="1" applyAlignment="1" applyProtection="1">
      <alignment horizontal="left" vertical="center" wrapText="1"/>
      <protection locked="0"/>
    </xf>
    <xf numFmtId="17" fontId="19" fillId="18" borderId="122" xfId="0" applyNumberFormat="1" applyFont="1" applyFill="1" applyBorder="1" applyAlignment="1" applyProtection="1">
      <alignment horizontal="center" vertical="center" wrapText="1"/>
      <protection locked="0"/>
    </xf>
    <xf numFmtId="17" fontId="19" fillId="18" borderId="90" xfId="0" applyNumberFormat="1" applyFont="1" applyFill="1" applyBorder="1" applyAlignment="1" applyProtection="1">
      <alignment horizontal="center" vertical="center" wrapText="1"/>
      <protection locked="0"/>
    </xf>
    <xf numFmtId="0" fontId="19" fillId="18" borderId="12" xfId="0" applyFont="1" applyFill="1" applyBorder="1" applyAlignment="1" applyProtection="1">
      <alignment horizontal="left" vertical="center" wrapText="1"/>
      <protection locked="0"/>
    </xf>
    <xf numFmtId="0" fontId="20" fillId="18" borderId="42" xfId="0" applyFont="1" applyFill="1" applyBorder="1" applyAlignment="1" applyProtection="1">
      <alignment horizontal="left" vertical="center" wrapText="1"/>
      <protection locked="0"/>
    </xf>
    <xf numFmtId="0" fontId="0" fillId="18" borderId="42" xfId="0" applyFill="1" applyBorder="1" applyProtection="1">
      <protection locked="0"/>
    </xf>
    <xf numFmtId="17" fontId="19" fillId="18" borderId="119" xfId="0" applyNumberFormat="1" applyFont="1" applyFill="1" applyBorder="1" applyAlignment="1" applyProtection="1">
      <alignment horizontal="center" vertical="center" wrapText="1"/>
      <protection locked="0"/>
    </xf>
    <xf numFmtId="0" fontId="19" fillId="24" borderId="46" xfId="0" applyFont="1" applyFill="1" applyBorder="1" applyAlignment="1" applyProtection="1">
      <alignment horizontal="left" vertical="center" wrapText="1"/>
      <protection locked="0"/>
    </xf>
    <xf numFmtId="0" fontId="20" fillId="0" borderId="119" xfId="0" applyFont="1" applyBorder="1" applyAlignment="1" applyProtection="1">
      <alignment horizontal="left" vertical="center" wrapText="1"/>
      <protection locked="0"/>
    </xf>
    <xf numFmtId="17" fontId="19" fillId="24" borderId="119" xfId="0" applyNumberFormat="1" applyFont="1" applyFill="1" applyBorder="1" applyAlignment="1" applyProtection="1">
      <alignment horizontal="center" vertical="center" wrapText="1"/>
      <protection locked="0"/>
    </xf>
    <xf numFmtId="0" fontId="9" fillId="0" borderId="118" xfId="0" applyFont="1" applyBorder="1" applyAlignment="1" applyProtection="1">
      <alignment horizontal="center" vertical="center" wrapText="1"/>
      <protection locked="0"/>
    </xf>
    <xf numFmtId="0" fontId="9" fillId="7" borderId="146" xfId="0" applyFont="1" applyFill="1" applyBorder="1" applyAlignment="1" applyProtection="1">
      <alignment horizontal="center" vertical="center" wrapText="1"/>
      <protection locked="0"/>
    </xf>
    <xf numFmtId="0" fontId="9" fillId="7" borderId="26" xfId="0" applyFont="1" applyFill="1" applyBorder="1" applyAlignment="1" applyProtection="1">
      <alignment horizontal="center" vertical="center" wrapText="1"/>
      <protection locked="0"/>
    </xf>
    <xf numFmtId="0" fontId="9" fillId="0" borderId="127" xfId="0" applyFont="1" applyBorder="1" applyAlignment="1" applyProtection="1">
      <alignment horizontal="center" vertical="center" wrapText="1"/>
      <protection locked="0"/>
    </xf>
    <xf numFmtId="0" fontId="9" fillId="0" borderId="26" xfId="0" applyFont="1" applyBorder="1" applyAlignment="1" applyProtection="1">
      <alignment horizontal="center" vertical="center" wrapText="1"/>
      <protection locked="0"/>
    </xf>
    <xf numFmtId="0" fontId="19" fillId="0" borderId="26" xfId="0" applyFont="1" applyBorder="1" applyAlignment="1" applyProtection="1">
      <alignment horizontal="left" vertical="center" wrapText="1"/>
      <protection locked="0"/>
    </xf>
    <xf numFmtId="0" fontId="24" fillId="24" borderId="26" xfId="0" applyFont="1" applyFill="1" applyBorder="1" applyAlignment="1" applyProtection="1">
      <alignment horizontal="left" vertical="center" wrapText="1"/>
      <protection locked="0"/>
    </xf>
    <xf numFmtId="0" fontId="19" fillId="20" borderId="111" xfId="0" applyFont="1" applyFill="1" applyBorder="1" applyAlignment="1" applyProtection="1">
      <alignment horizontal="left" vertical="center" wrapText="1"/>
      <protection locked="0"/>
    </xf>
    <xf numFmtId="0" fontId="19" fillId="23" borderId="109" xfId="0" applyFont="1" applyFill="1" applyBorder="1" applyAlignment="1" applyProtection="1">
      <alignment horizontal="left" vertical="center" wrapText="1"/>
      <protection locked="0"/>
    </xf>
    <xf numFmtId="0" fontId="19" fillId="8" borderId="105" xfId="0" applyFont="1" applyFill="1" applyBorder="1" applyAlignment="1" applyProtection="1">
      <alignment horizontal="left" vertical="center" wrapText="1"/>
      <protection locked="0"/>
    </xf>
    <xf numFmtId="0" fontId="19" fillId="8" borderId="26" xfId="0" applyFont="1" applyFill="1" applyBorder="1" applyAlignment="1" applyProtection="1">
      <alignment horizontal="left" vertical="center" wrapText="1"/>
      <protection locked="0"/>
    </xf>
    <xf numFmtId="0" fontId="19" fillId="8" borderId="90" xfId="0" applyFont="1" applyFill="1" applyBorder="1" applyAlignment="1" applyProtection="1">
      <alignment horizontal="left" vertical="center" wrapText="1"/>
      <protection locked="0"/>
    </xf>
    <xf numFmtId="0" fontId="66" fillId="0" borderId="104" xfId="0" applyFont="1" applyBorder="1" applyAlignment="1" applyProtection="1">
      <alignment horizontal="center" vertical="center" wrapText="1"/>
      <protection locked="0"/>
    </xf>
    <xf numFmtId="0" fontId="9" fillId="7" borderId="118" xfId="0" applyFont="1" applyFill="1" applyBorder="1" applyAlignment="1">
      <alignment horizontal="center" vertical="center" wrapText="1"/>
    </xf>
    <xf numFmtId="0" fontId="9" fillId="7" borderId="119" xfId="0" applyFont="1" applyFill="1" applyBorder="1" applyAlignment="1">
      <alignment horizontal="center" vertical="center" wrapText="1"/>
    </xf>
    <xf numFmtId="0" fontId="9" fillId="7" borderId="120" xfId="0" applyFont="1" applyFill="1" applyBorder="1" applyAlignment="1">
      <alignment horizontal="center" vertical="center" wrapText="1"/>
    </xf>
    <xf numFmtId="0" fontId="9" fillId="7" borderId="0" xfId="0" applyFont="1" applyFill="1" applyAlignment="1">
      <alignment horizontal="center" vertical="center" wrapText="1"/>
    </xf>
    <xf numFmtId="0" fontId="0" fillId="10" borderId="42" xfId="0" applyFill="1" applyBorder="1"/>
    <xf numFmtId="0" fontId="0" fillId="10" borderId="28" xfId="0" applyFill="1" applyBorder="1" applyAlignment="1" applyProtection="1">
      <alignment vertical="center" wrapText="1"/>
      <protection locked="0"/>
    </xf>
    <xf numFmtId="0" fontId="0" fillId="10" borderId="76" xfId="0" applyFill="1" applyBorder="1" applyAlignment="1" applyProtection="1">
      <alignment vertical="center" wrapText="1"/>
      <protection locked="0"/>
    </xf>
    <xf numFmtId="0" fontId="0" fillId="10" borderId="74" xfId="0" applyFill="1" applyBorder="1" applyAlignment="1">
      <alignment vertical="center" wrapText="1"/>
    </xf>
    <xf numFmtId="0" fontId="0" fillId="10" borderId="74" xfId="0" applyFill="1" applyBorder="1" applyAlignment="1">
      <alignment horizontal="left" vertical="center" wrapText="1"/>
    </xf>
    <xf numFmtId="0" fontId="0" fillId="10" borderId="77" xfId="0" applyFill="1" applyBorder="1" applyAlignment="1">
      <alignment horizontal="left" vertical="center" wrapText="1"/>
    </xf>
    <xf numFmtId="0" fontId="19" fillId="8" borderId="109" xfId="0" applyFont="1" applyFill="1" applyBorder="1" applyAlignment="1" applyProtection="1">
      <alignment horizontal="left" vertical="center" wrapText="1"/>
      <protection locked="0"/>
    </xf>
    <xf numFmtId="0" fontId="19" fillId="0" borderId="59" xfId="0" applyFont="1" applyBorder="1" applyAlignment="1" applyProtection="1">
      <alignment horizontal="left" vertical="center" wrapText="1"/>
      <protection locked="0"/>
    </xf>
    <xf numFmtId="0" fontId="19" fillId="24" borderId="85" xfId="0" applyFont="1" applyFill="1" applyBorder="1" applyAlignment="1" applyProtection="1">
      <alignment horizontal="left" vertical="center" wrapText="1"/>
      <protection locked="0"/>
    </xf>
    <xf numFmtId="0" fontId="19" fillId="24" borderId="118" xfId="0" applyFont="1" applyFill="1" applyBorder="1" applyAlignment="1" applyProtection="1">
      <alignment horizontal="left" vertical="center" wrapText="1"/>
      <protection locked="0"/>
    </xf>
    <xf numFmtId="0" fontId="9" fillId="20" borderId="9" xfId="0" applyFont="1" applyFill="1" applyBorder="1" applyAlignment="1" applyProtection="1">
      <alignment horizontal="center" vertical="center" wrapText="1"/>
      <protection locked="0"/>
    </xf>
    <xf numFmtId="0" fontId="9" fillId="20" borderId="10" xfId="0" applyFont="1" applyFill="1" applyBorder="1" applyAlignment="1" applyProtection="1">
      <alignment horizontal="center" vertical="center" wrapText="1"/>
      <protection locked="0"/>
    </xf>
    <xf numFmtId="0" fontId="9" fillId="20" borderId="14" xfId="0" applyFont="1" applyFill="1" applyBorder="1" applyAlignment="1" applyProtection="1">
      <alignment horizontal="center" vertical="center" wrapText="1"/>
      <protection locked="0"/>
    </xf>
    <xf numFmtId="0" fontId="9" fillId="20" borderId="99" xfId="0" applyFont="1" applyFill="1" applyBorder="1" applyAlignment="1" applyProtection="1">
      <alignment horizontal="center" vertical="center" wrapText="1"/>
      <protection locked="0"/>
    </xf>
    <xf numFmtId="0" fontId="0" fillId="0" borderId="121" xfId="0" applyBorder="1" applyProtection="1">
      <protection locked="0"/>
    </xf>
    <xf numFmtId="0" fontId="67" fillId="24" borderId="0" xfId="0" applyFont="1" applyFill="1" applyAlignment="1" applyProtection="1">
      <alignment wrapText="1"/>
      <protection locked="0"/>
    </xf>
    <xf numFmtId="0" fontId="19" fillId="24" borderId="111" xfId="0" applyFont="1" applyFill="1" applyBorder="1" applyAlignment="1" applyProtection="1">
      <alignment horizontal="left" vertical="center" wrapText="1"/>
      <protection locked="0"/>
    </xf>
    <xf numFmtId="17" fontId="19" fillId="24" borderId="2" xfId="0" applyNumberFormat="1" applyFont="1" applyFill="1" applyBorder="1" applyAlignment="1" applyProtection="1">
      <alignment horizontal="center" vertical="center" wrapText="1"/>
      <protection locked="0"/>
    </xf>
    <xf numFmtId="0" fontId="19" fillId="24" borderId="2" xfId="0" applyFont="1" applyFill="1" applyBorder="1" applyAlignment="1" applyProtection="1">
      <alignment horizontal="left" vertical="center" wrapText="1"/>
      <protection locked="0"/>
    </xf>
    <xf numFmtId="0" fontId="0" fillId="10" borderId="77" xfId="0" applyFill="1" applyBorder="1" applyAlignment="1" applyProtection="1">
      <alignment horizontal="left" vertical="center" wrapText="1"/>
      <protection locked="0"/>
    </xf>
    <xf numFmtId="0" fontId="19" fillId="16" borderId="14" xfId="0" applyFont="1" applyFill="1" applyBorder="1" applyAlignment="1" applyProtection="1">
      <alignment horizontal="left" vertical="center" wrapText="1"/>
      <protection locked="0"/>
    </xf>
    <xf numFmtId="0" fontId="19" fillId="16" borderId="1" xfId="0" applyFont="1" applyFill="1" applyBorder="1" applyAlignment="1" applyProtection="1">
      <alignment horizontal="left" vertical="center" wrapText="1"/>
      <protection locked="0"/>
    </xf>
    <xf numFmtId="0" fontId="19" fillId="16" borderId="13" xfId="0" applyFont="1" applyFill="1" applyBorder="1" applyAlignment="1" applyProtection="1">
      <alignment horizontal="left" vertical="center" wrapText="1"/>
      <protection locked="0"/>
    </xf>
    <xf numFmtId="0" fontId="19" fillId="12" borderId="1" xfId="0" applyFont="1" applyFill="1" applyBorder="1" applyAlignment="1" applyProtection="1">
      <alignment horizontal="left" vertical="center" wrapText="1"/>
      <protection locked="0"/>
    </xf>
    <xf numFmtId="0" fontId="19" fillId="12" borderId="13" xfId="0" applyFont="1" applyFill="1" applyBorder="1" applyAlignment="1" applyProtection="1">
      <alignment horizontal="left" vertical="center" wrapText="1"/>
      <protection locked="0"/>
    </xf>
    <xf numFmtId="0" fontId="19" fillId="12" borderId="14" xfId="0" applyFont="1" applyFill="1" applyBorder="1" applyAlignment="1" applyProtection="1">
      <alignment horizontal="left" vertical="center" wrapText="1"/>
      <protection locked="0"/>
    </xf>
    <xf numFmtId="0" fontId="19" fillId="18" borderId="90" xfId="0" applyFont="1" applyFill="1" applyBorder="1" applyAlignment="1" applyProtection="1">
      <alignment horizontal="left" vertical="center" wrapText="1"/>
      <protection locked="0"/>
    </xf>
    <xf numFmtId="0" fontId="19" fillId="18" borderId="125" xfId="0" applyFont="1" applyFill="1" applyBorder="1" applyAlignment="1" applyProtection="1">
      <alignment horizontal="left" vertical="center" wrapText="1"/>
      <protection locked="0"/>
    </xf>
    <xf numFmtId="3" fontId="9" fillId="0" borderId="2" xfId="0" applyNumberFormat="1" applyFont="1" applyBorder="1" applyAlignment="1" applyProtection="1">
      <alignment horizontal="center" vertical="center" wrapText="1"/>
      <protection locked="0"/>
    </xf>
    <xf numFmtId="17" fontId="19" fillId="0" borderId="118" xfId="0" applyNumberFormat="1" applyFont="1" applyBorder="1" applyAlignment="1" applyProtection="1">
      <alignment horizontal="center" vertical="center" wrapText="1"/>
      <protection locked="0"/>
    </xf>
    <xf numFmtId="0" fontId="19" fillId="8" borderId="146" xfId="0" applyFont="1" applyFill="1" applyBorder="1" applyAlignment="1" applyProtection="1">
      <alignment horizontal="left" vertical="center" wrapText="1"/>
      <protection locked="0"/>
    </xf>
    <xf numFmtId="0" fontId="15" fillId="15" borderId="30" xfId="0" applyFont="1" applyFill="1" applyBorder="1" applyAlignment="1" applyProtection="1">
      <alignment horizontal="justify" vertical="center" wrapText="1"/>
      <protection locked="0"/>
    </xf>
    <xf numFmtId="0" fontId="15" fillId="15" borderId="21" xfId="0" applyFont="1" applyFill="1" applyBorder="1" applyAlignment="1" applyProtection="1">
      <alignment horizontal="justify" vertical="center" wrapText="1"/>
      <protection locked="0"/>
    </xf>
    <xf numFmtId="0" fontId="15" fillId="12" borderId="119" xfId="0" applyFont="1" applyFill="1" applyBorder="1" applyAlignment="1" applyProtection="1">
      <alignment horizontal="justify" vertical="center" wrapText="1"/>
      <protection locked="0"/>
    </xf>
    <xf numFmtId="0" fontId="19" fillId="0" borderId="118" xfId="0" applyFont="1" applyBorder="1" applyAlignment="1" applyProtection="1">
      <alignment horizontal="left" vertical="center" wrapText="1"/>
      <protection locked="0"/>
    </xf>
    <xf numFmtId="0" fontId="52" fillId="15" borderId="28" xfId="0" applyFont="1" applyFill="1" applyBorder="1" applyAlignment="1" applyProtection="1">
      <alignment horizontal="left" vertical="center" wrapText="1"/>
      <protection locked="0"/>
    </xf>
    <xf numFmtId="0" fontId="52" fillId="15" borderId="42" xfId="0" applyFont="1" applyFill="1" applyBorder="1" applyAlignment="1" applyProtection="1">
      <alignment horizontal="left" vertical="center" wrapText="1"/>
      <protection locked="0"/>
    </xf>
    <xf numFmtId="0" fontId="0" fillId="0" borderId="42" xfId="0" applyBorder="1" applyAlignment="1">
      <alignment horizontal="center"/>
    </xf>
    <xf numFmtId="0" fontId="67" fillId="24" borderId="42" xfId="0" applyFont="1" applyFill="1" applyBorder="1"/>
    <xf numFmtId="17" fontId="19" fillId="24" borderId="9" xfId="0" applyNumberFormat="1" applyFont="1" applyFill="1" applyBorder="1" applyAlignment="1" applyProtection="1">
      <alignment horizontal="center" vertical="center" wrapText="1"/>
      <protection locked="0"/>
    </xf>
    <xf numFmtId="0" fontId="19" fillId="24" borderId="54" xfId="0" applyFont="1" applyFill="1" applyBorder="1" applyAlignment="1" applyProtection="1">
      <alignment horizontal="left" vertical="center" wrapText="1"/>
      <protection locked="0"/>
    </xf>
    <xf numFmtId="17" fontId="19" fillId="24" borderId="54" xfId="0" applyNumberFormat="1" applyFont="1" applyFill="1" applyBorder="1" applyAlignment="1" applyProtection="1">
      <alignment horizontal="center" vertical="center" wrapText="1"/>
      <protection locked="0"/>
    </xf>
    <xf numFmtId="0" fontId="19" fillId="24" borderId="100" xfId="0" applyFont="1" applyFill="1" applyBorder="1" applyAlignment="1" applyProtection="1">
      <alignment horizontal="left" vertical="center" wrapText="1"/>
      <protection locked="0"/>
    </xf>
    <xf numFmtId="0" fontId="19" fillId="24" borderId="114" xfId="0" applyFont="1" applyFill="1" applyBorder="1" applyAlignment="1" applyProtection="1">
      <alignment horizontal="left" vertical="center" wrapText="1"/>
      <protection locked="0"/>
    </xf>
    <xf numFmtId="17" fontId="19" fillId="24" borderId="114" xfId="0" applyNumberFormat="1" applyFont="1" applyFill="1" applyBorder="1" applyAlignment="1" applyProtection="1">
      <alignment horizontal="center" vertical="center" wrapText="1"/>
      <protection locked="0"/>
    </xf>
    <xf numFmtId="0" fontId="15" fillId="12" borderId="24" xfId="0" applyFont="1" applyFill="1" applyBorder="1" applyAlignment="1">
      <alignment horizontal="justify" vertical="center" wrapText="1"/>
    </xf>
    <xf numFmtId="0" fontId="15" fillId="23" borderId="119" xfId="0" applyFont="1" applyFill="1" applyBorder="1" applyAlignment="1">
      <alignment horizontal="justify" vertical="center" wrapText="1"/>
    </xf>
    <xf numFmtId="0" fontId="15" fillId="23" borderId="34" xfId="0" applyFont="1" applyFill="1" applyBorder="1" applyAlignment="1" applyProtection="1">
      <alignment horizontal="justify" vertical="center" wrapText="1"/>
      <protection locked="0"/>
    </xf>
    <xf numFmtId="0" fontId="15" fillId="8" borderId="24" xfId="0" applyFont="1" applyFill="1" applyBorder="1" applyAlignment="1">
      <alignment horizontal="justify" vertical="center" wrapText="1"/>
    </xf>
    <xf numFmtId="0" fontId="15" fillId="12" borderId="119" xfId="0" applyFont="1" applyFill="1" applyBorder="1" applyAlignment="1">
      <alignment horizontal="justify" vertical="center" wrapText="1"/>
    </xf>
    <xf numFmtId="0" fontId="15" fillId="16" borderId="119" xfId="0" applyFont="1" applyFill="1" applyBorder="1" applyAlignment="1">
      <alignment horizontal="justify" vertical="center" wrapText="1"/>
    </xf>
    <xf numFmtId="0" fontId="15" fillId="12" borderId="30" xfId="0" applyFont="1" applyFill="1" applyBorder="1" applyAlignment="1">
      <alignment horizontal="justify" vertical="center" wrapText="1"/>
    </xf>
    <xf numFmtId="0" fontId="19" fillId="16" borderId="43" xfId="0" applyFont="1" applyFill="1" applyBorder="1" applyAlignment="1" applyProtection="1">
      <alignment horizontal="left" vertical="center" wrapText="1"/>
      <protection locked="0"/>
    </xf>
    <xf numFmtId="0" fontId="19" fillId="16" borderId="9" xfId="0" applyFont="1" applyFill="1" applyBorder="1" applyAlignment="1" applyProtection="1">
      <alignment horizontal="left" vertical="center" wrapText="1"/>
      <protection locked="0"/>
    </xf>
    <xf numFmtId="0" fontId="15" fillId="18" borderId="30" xfId="0" applyFont="1" applyFill="1" applyBorder="1" applyAlignment="1">
      <alignment horizontal="justify" vertical="center" wrapText="1"/>
    </xf>
    <xf numFmtId="0" fontId="15" fillId="18" borderId="6" xfId="0" applyFont="1" applyFill="1" applyBorder="1" applyAlignment="1">
      <alignment horizontal="justify" vertical="center" wrapText="1"/>
    </xf>
    <xf numFmtId="0" fontId="15" fillId="18" borderId="24" xfId="0" applyFont="1" applyFill="1" applyBorder="1" applyAlignment="1">
      <alignment horizontal="justify" vertical="center" wrapText="1"/>
    </xf>
    <xf numFmtId="0" fontId="15" fillId="18" borderId="119" xfId="0" applyFont="1" applyFill="1" applyBorder="1" applyAlignment="1">
      <alignment horizontal="justify" vertical="center" wrapText="1"/>
    </xf>
    <xf numFmtId="0" fontId="67" fillId="18" borderId="64" xfId="0" applyFont="1" applyFill="1" applyBorder="1"/>
    <xf numFmtId="0" fontId="52" fillId="24" borderId="42" xfId="0" applyFont="1" applyFill="1" applyBorder="1" applyAlignment="1" applyProtection="1">
      <alignment horizontal="left" vertical="center" wrapText="1"/>
      <protection locked="0"/>
    </xf>
    <xf numFmtId="0" fontId="19" fillId="24" borderId="26" xfId="0" applyFont="1" applyFill="1" applyBorder="1" applyAlignment="1" applyProtection="1">
      <alignment horizontal="left" vertical="center" wrapText="1"/>
      <protection locked="0"/>
    </xf>
    <xf numFmtId="0" fontId="19" fillId="24" borderId="59" xfId="0" applyFont="1" applyFill="1" applyBorder="1" applyAlignment="1" applyProtection="1">
      <alignment horizontal="left" vertical="center" wrapText="1"/>
      <protection locked="0"/>
    </xf>
    <xf numFmtId="0" fontId="19" fillId="15" borderId="2" xfId="0" applyFont="1" applyFill="1" applyBorder="1" applyAlignment="1" applyProtection="1">
      <alignment horizontal="left" vertical="center" wrapText="1"/>
      <protection locked="0"/>
    </xf>
    <xf numFmtId="0" fontId="16" fillId="0" borderId="137" xfId="0" applyFont="1" applyBorder="1" applyAlignment="1">
      <alignment horizontal="left" vertical="center" wrapText="1"/>
    </xf>
    <xf numFmtId="0" fontId="16" fillId="0" borderId="65" xfId="0" applyFont="1" applyBorder="1" applyAlignment="1" applyProtection="1">
      <alignment vertical="center" wrapText="1"/>
      <protection locked="0"/>
    </xf>
    <xf numFmtId="0" fontId="16" fillId="0" borderId="42" xfId="0" applyFont="1" applyBorder="1" applyAlignment="1" applyProtection="1">
      <alignment vertical="center" wrapText="1"/>
      <protection locked="0"/>
    </xf>
    <xf numFmtId="0" fontId="16" fillId="0" borderId="130" xfId="0" applyFont="1" applyBorder="1" applyAlignment="1" applyProtection="1">
      <alignment vertical="center" wrapText="1"/>
      <protection locked="0"/>
    </xf>
    <xf numFmtId="0" fontId="16" fillId="0" borderId="137" xfId="0" applyFont="1" applyBorder="1" applyAlignment="1" applyProtection="1">
      <alignment vertical="center" wrapText="1"/>
      <protection locked="0"/>
    </xf>
    <xf numFmtId="0" fontId="16" fillId="0" borderId="138" xfId="0" applyFont="1" applyBorder="1" applyAlignment="1" applyProtection="1">
      <alignment vertical="center" wrapText="1"/>
      <protection locked="0"/>
    </xf>
    <xf numFmtId="0" fontId="16" fillId="0" borderId="64" xfId="0" applyFont="1" applyBorder="1" applyAlignment="1" applyProtection="1">
      <alignment vertical="center" wrapText="1"/>
      <protection locked="0"/>
    </xf>
    <xf numFmtId="0" fontId="16" fillId="0" borderId="68" xfId="0" applyFont="1" applyBorder="1" applyAlignment="1" applyProtection="1">
      <alignment vertical="center" wrapText="1"/>
      <protection locked="0"/>
    </xf>
    <xf numFmtId="0" fontId="16" fillId="0" borderId="133" xfId="0" applyFont="1" applyBorder="1" applyAlignment="1" applyProtection="1">
      <alignment vertical="center" wrapText="1"/>
      <protection locked="0"/>
    </xf>
    <xf numFmtId="0" fontId="14" fillId="3" borderId="153" xfId="0" applyFont="1" applyFill="1" applyBorder="1" applyAlignment="1">
      <alignment horizontal="center" vertical="center" wrapText="1"/>
    </xf>
    <xf numFmtId="0" fontId="14" fillId="3" borderId="108" xfId="0" applyFont="1" applyFill="1" applyBorder="1" applyAlignment="1">
      <alignment horizontal="center" vertical="center" wrapText="1"/>
    </xf>
    <xf numFmtId="0" fontId="14" fillId="3" borderId="106" xfId="0" applyFont="1" applyFill="1" applyBorder="1" applyAlignment="1">
      <alignment horizontal="center" vertical="center" wrapText="1"/>
    </xf>
    <xf numFmtId="0" fontId="14" fillId="3" borderId="151" xfId="0" applyFont="1" applyFill="1" applyBorder="1" applyAlignment="1">
      <alignment horizontal="center" vertical="center" wrapText="1"/>
    </xf>
    <xf numFmtId="0" fontId="14" fillId="3" borderId="150" xfId="0" applyFont="1" applyFill="1" applyBorder="1" applyAlignment="1">
      <alignment horizontal="center" vertical="center" wrapText="1"/>
    </xf>
    <xf numFmtId="0" fontId="14" fillId="3" borderId="152" xfId="0" applyFont="1" applyFill="1" applyBorder="1" applyAlignment="1">
      <alignment horizontal="center" vertical="center" wrapText="1"/>
    </xf>
    <xf numFmtId="0" fontId="16" fillId="0" borderId="38" xfId="0" applyFont="1" applyBorder="1" applyAlignment="1">
      <alignment horizontal="center" vertical="center" wrapText="1"/>
    </xf>
    <xf numFmtId="0" fontId="16" fillId="0" borderId="47" xfId="0" applyFont="1" applyBorder="1" applyAlignment="1">
      <alignment horizontal="center" vertical="center" wrapText="1"/>
    </xf>
    <xf numFmtId="0" fontId="16" fillId="0" borderId="51" xfId="0" applyFont="1" applyBorder="1" applyAlignment="1">
      <alignment horizontal="left" vertical="center" wrapText="1"/>
    </xf>
    <xf numFmtId="0" fontId="16" fillId="0" borderId="42" xfId="0" applyFont="1" applyBorder="1" applyAlignment="1">
      <alignment horizontal="left" vertical="center" wrapText="1"/>
    </xf>
    <xf numFmtId="0" fontId="16" fillId="0" borderId="137" xfId="0" applyFont="1" applyBorder="1" applyAlignment="1">
      <alignment horizontal="left" vertical="center" wrapText="1"/>
    </xf>
    <xf numFmtId="0" fontId="30" fillId="2" borderId="0" xfId="0" applyFont="1" applyFill="1" applyAlignment="1">
      <alignment horizontal="center" vertical="center"/>
    </xf>
    <xf numFmtId="0" fontId="33" fillId="2" borderId="0" xfId="0" applyFont="1" applyFill="1" applyAlignment="1">
      <alignment horizontal="center" wrapText="1"/>
    </xf>
    <xf numFmtId="0" fontId="35" fillId="4" borderId="75" xfId="0" applyFont="1" applyFill="1" applyBorder="1" applyAlignment="1">
      <alignment horizontal="center" vertical="center" wrapText="1"/>
    </xf>
    <xf numFmtId="0" fontId="35" fillId="4" borderId="72"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3" fillId="2" borderId="0" xfId="0" applyFont="1" applyFill="1" applyAlignment="1">
      <alignment horizontal="center" vertical="center" wrapText="1"/>
    </xf>
    <xf numFmtId="0" fontId="29" fillId="3" borderId="60" xfId="0" applyFont="1" applyFill="1" applyBorder="1" applyAlignment="1">
      <alignment horizontal="center" vertical="center" wrapText="1"/>
    </xf>
    <xf numFmtId="0" fontId="29" fillId="3" borderId="61" xfId="0" applyFont="1" applyFill="1" applyBorder="1" applyAlignment="1">
      <alignment horizontal="center" vertical="center" wrapText="1"/>
    </xf>
    <xf numFmtId="0" fontId="13" fillId="9" borderId="61" xfId="0" applyFont="1" applyFill="1" applyBorder="1" applyAlignment="1">
      <alignment horizontal="center" vertical="center" wrapText="1"/>
    </xf>
    <xf numFmtId="0" fontId="13" fillId="9" borderId="62" xfId="0" applyFont="1" applyFill="1" applyBorder="1" applyAlignment="1">
      <alignment horizontal="center" vertical="center" wrapText="1"/>
    </xf>
    <xf numFmtId="0" fontId="9" fillId="7" borderId="92" xfId="0" applyFont="1" applyFill="1" applyBorder="1" applyAlignment="1" applyProtection="1">
      <alignment horizontal="center" vertical="center" wrapText="1"/>
      <protection locked="0"/>
    </xf>
    <xf numFmtId="0" fontId="9" fillId="7" borderId="100" xfId="0" applyFont="1" applyFill="1" applyBorder="1" applyAlignment="1" applyProtection="1">
      <alignment horizontal="center" vertical="center" wrapText="1"/>
      <protection locked="0"/>
    </xf>
    <xf numFmtId="6" fontId="9" fillId="7" borderId="92" xfId="0" applyNumberFormat="1" applyFont="1" applyFill="1" applyBorder="1" applyAlignment="1" applyProtection="1">
      <alignment horizontal="center" vertical="center" wrapText="1"/>
      <protection locked="0"/>
    </xf>
    <xf numFmtId="6" fontId="9" fillId="7" borderId="100" xfId="0" applyNumberFormat="1" applyFont="1" applyFill="1" applyBorder="1" applyAlignment="1" applyProtection="1">
      <alignment horizontal="center" vertical="center" wrapText="1"/>
      <protection locked="0"/>
    </xf>
    <xf numFmtId="6" fontId="9" fillId="7" borderId="83" xfId="0" applyNumberFormat="1" applyFont="1" applyFill="1" applyBorder="1" applyAlignment="1" applyProtection="1">
      <alignment horizontal="center" vertical="center" wrapText="1"/>
      <protection locked="0"/>
    </xf>
    <xf numFmtId="6" fontId="9" fillId="7" borderId="41" xfId="0" applyNumberFormat="1" applyFont="1" applyFill="1" applyBorder="1" applyAlignment="1" applyProtection="1">
      <alignment horizontal="center" vertical="center" wrapText="1"/>
      <protection locked="0"/>
    </xf>
    <xf numFmtId="0" fontId="9" fillId="7" borderId="81" xfId="0" applyFont="1" applyFill="1" applyBorder="1" applyAlignment="1" applyProtection="1">
      <alignment horizontal="center" vertical="center" wrapText="1"/>
      <protection locked="0"/>
    </xf>
    <xf numFmtId="0" fontId="0" fillId="2" borderId="75" xfId="0" applyFill="1" applyBorder="1" applyAlignment="1" applyProtection="1">
      <alignment horizontal="center" vertical="center" wrapText="1"/>
      <protection locked="0"/>
    </xf>
    <xf numFmtId="0" fontId="0" fillId="2" borderId="72" xfId="0" applyFill="1" applyBorder="1" applyAlignment="1" applyProtection="1">
      <alignment horizontal="center" vertical="center" wrapText="1"/>
      <protection locked="0"/>
    </xf>
    <xf numFmtId="0" fontId="0" fillId="2" borderId="73" xfId="0" applyFill="1" applyBorder="1" applyAlignment="1" applyProtection="1">
      <alignment horizontal="center" vertical="center" wrapText="1"/>
      <protection locked="0"/>
    </xf>
    <xf numFmtId="0" fontId="9" fillId="7" borderId="85" xfId="0" applyFont="1" applyFill="1" applyBorder="1" applyAlignment="1" applyProtection="1">
      <alignment horizontal="center" vertical="center" wrapText="1"/>
      <protection locked="0"/>
    </xf>
    <xf numFmtId="6" fontId="9" fillId="7" borderId="85" xfId="0" applyNumberFormat="1" applyFont="1" applyFill="1" applyBorder="1" applyAlignment="1" applyProtection="1">
      <alignment horizontal="center" vertical="center" wrapText="1"/>
      <protection locked="0"/>
    </xf>
    <xf numFmtId="0" fontId="9" fillId="7" borderId="38" xfId="0" applyFont="1" applyFill="1" applyBorder="1" applyAlignment="1" applyProtection="1">
      <alignment horizontal="center" vertical="center" wrapText="1"/>
      <protection locked="0"/>
    </xf>
    <xf numFmtId="0" fontId="9" fillId="7" borderId="47" xfId="0" applyFont="1" applyFill="1" applyBorder="1" applyAlignment="1" applyProtection="1">
      <alignment horizontal="center" vertical="center" wrapText="1"/>
      <protection locked="0"/>
    </xf>
    <xf numFmtId="0" fontId="9" fillId="7" borderId="41" xfId="0" applyFont="1" applyFill="1" applyBorder="1" applyAlignment="1" applyProtection="1">
      <alignment horizontal="center" vertical="center" wrapText="1"/>
      <protection locked="0"/>
    </xf>
    <xf numFmtId="0" fontId="9" fillId="7" borderId="79" xfId="0" applyFont="1" applyFill="1" applyBorder="1" applyAlignment="1" applyProtection="1">
      <alignment horizontal="center" vertical="center" wrapText="1"/>
      <protection locked="0"/>
    </xf>
    <xf numFmtId="0" fontId="9" fillId="7" borderId="80" xfId="0" applyFont="1" applyFill="1" applyBorder="1" applyAlignment="1" applyProtection="1">
      <alignment horizontal="center" vertical="center" wrapText="1"/>
      <protection locked="0"/>
    </xf>
    <xf numFmtId="0" fontId="9" fillId="7" borderId="83" xfId="0" applyFont="1" applyFill="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0" borderId="19" xfId="0" applyFont="1" applyBorder="1" applyAlignment="1" applyProtection="1">
      <alignment horizontal="center" vertical="center" wrapText="1"/>
      <protection locked="0"/>
    </xf>
    <xf numFmtId="0" fontId="0" fillId="2" borderId="38" xfId="0" applyFill="1" applyBorder="1" applyAlignment="1" applyProtection="1">
      <alignment horizontal="center" vertical="center" wrapText="1"/>
      <protection locked="0"/>
    </xf>
    <xf numFmtId="0" fontId="11" fillId="2" borderId="7" xfId="0" applyFont="1" applyFill="1" applyBorder="1" applyAlignment="1">
      <alignment horizontal="center" vertical="center" wrapText="1"/>
    </xf>
    <xf numFmtId="0" fontId="11" fillId="2" borderId="0" xfId="0" applyFont="1" applyFill="1" applyAlignment="1">
      <alignment horizontal="center"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14" fontId="10" fillId="15" borderId="9" xfId="0" applyNumberFormat="1" applyFont="1" applyFill="1" applyBorder="1" applyAlignment="1">
      <alignment horizontal="center" vertical="center" wrapText="1"/>
    </xf>
    <xf numFmtId="14" fontId="10" fillId="15" borderId="10" xfId="0" applyNumberFormat="1"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0" xfId="0" applyFont="1" applyFill="1" applyAlignment="1">
      <alignment horizontal="center" vertical="center" wrapText="1"/>
    </xf>
    <xf numFmtId="14" fontId="10" fillId="20" borderId="9" xfId="0" applyNumberFormat="1" applyFont="1" applyFill="1" applyBorder="1" applyAlignment="1" applyProtection="1">
      <alignment horizontal="center" vertical="center" wrapText="1"/>
      <protection locked="0"/>
    </xf>
    <xf numFmtId="14" fontId="10" fillId="20" borderId="10" xfId="0" applyNumberFormat="1" applyFont="1" applyFill="1" applyBorder="1" applyAlignment="1" applyProtection="1">
      <alignment horizontal="center" vertical="center" wrapText="1"/>
      <protection locked="0"/>
    </xf>
    <xf numFmtId="0" fontId="3" fillId="2" borderId="0" xfId="0" applyFont="1" applyFill="1" applyAlignment="1">
      <alignment horizontal="left" vertical="center" wrapText="1"/>
    </xf>
    <xf numFmtId="0" fontId="5" fillId="2" borderId="0" xfId="0" applyFont="1" applyFill="1" applyAlignment="1">
      <alignment horizontal="left" vertical="center" wrapText="1"/>
    </xf>
    <xf numFmtId="0" fontId="6" fillId="2" borderId="0" xfId="0" applyFont="1" applyFill="1" applyAlignment="1">
      <alignment horizontal="left" vertical="center" wrapText="1"/>
    </xf>
    <xf numFmtId="0" fontId="8" fillId="3" borderId="1" xfId="0" applyFont="1" applyFill="1" applyBorder="1" applyAlignment="1">
      <alignment horizontal="left" vertical="center" wrapText="1"/>
    </xf>
    <xf numFmtId="0" fontId="8" fillId="3" borderId="2" xfId="0" applyFont="1" applyFill="1" applyBorder="1" applyAlignment="1">
      <alignment horizontal="left" vertical="center" wrapText="1"/>
    </xf>
    <xf numFmtId="0" fontId="8" fillId="3" borderId="69"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14" fontId="10" fillId="24" borderId="6" xfId="0" applyNumberFormat="1" applyFont="1" applyFill="1" applyBorder="1" applyAlignment="1">
      <alignment horizontal="center" vertical="center" wrapText="1"/>
    </xf>
    <xf numFmtId="14" fontId="10" fillId="24" borderId="3" xfId="0" applyNumberFormat="1" applyFont="1" applyFill="1" applyBorder="1" applyAlignment="1">
      <alignment horizontal="center" vertical="center" wrapText="1"/>
    </xf>
    <xf numFmtId="0" fontId="8" fillId="3" borderId="13" xfId="0" applyFont="1" applyFill="1" applyBorder="1" applyAlignment="1">
      <alignment horizontal="left" vertical="center" wrapText="1"/>
    </xf>
    <xf numFmtId="0" fontId="8" fillId="3" borderId="14" xfId="0" applyFont="1" applyFill="1" applyBorder="1" applyAlignment="1">
      <alignment horizontal="left" vertical="center" wrapText="1"/>
    </xf>
    <xf numFmtId="0" fontId="8" fillId="3" borderId="71"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17" xfId="0" applyFont="1" applyFill="1" applyBorder="1" applyAlignment="1">
      <alignment horizontal="center" vertical="center" wrapText="1"/>
    </xf>
    <xf numFmtId="14" fontId="10" fillId="10" borderId="18" xfId="0" applyNumberFormat="1" applyFont="1" applyFill="1" applyBorder="1" applyAlignment="1">
      <alignment horizontal="center" vertical="center" wrapText="1"/>
    </xf>
    <xf numFmtId="14" fontId="10" fillId="10" borderId="15" xfId="0" applyNumberFormat="1" applyFont="1" applyFill="1" applyBorder="1" applyAlignment="1">
      <alignment horizontal="center" vertical="center" wrapText="1"/>
    </xf>
    <xf numFmtId="0" fontId="2" fillId="2" borderId="38" xfId="0" applyFont="1" applyFill="1" applyBorder="1" applyAlignment="1" applyProtection="1">
      <alignment horizontal="center" vertical="center" wrapText="1"/>
      <protection locked="0"/>
    </xf>
    <xf numFmtId="0" fontId="2" fillId="2" borderId="41" xfId="0" applyFont="1" applyFill="1" applyBorder="1" applyAlignment="1" applyProtection="1">
      <alignment horizontal="center" vertical="center" wrapText="1"/>
      <protection locked="0"/>
    </xf>
    <xf numFmtId="0" fontId="2" fillId="2" borderId="47" xfId="0" applyFont="1" applyFill="1" applyBorder="1" applyAlignment="1" applyProtection="1">
      <alignment horizontal="center" vertical="center" wrapText="1"/>
      <protection locked="0"/>
    </xf>
    <xf numFmtId="0" fontId="2" fillId="0" borderId="38" xfId="0" applyFont="1" applyBorder="1" applyAlignment="1" applyProtection="1">
      <alignment horizontal="center" vertical="center" wrapText="1"/>
      <protection locked="0"/>
    </xf>
    <xf numFmtId="0" fontId="2" fillId="0" borderId="41" xfId="0" applyFont="1" applyBorder="1" applyAlignment="1" applyProtection="1">
      <alignment horizontal="center" vertical="center" wrapText="1"/>
      <protection locked="0"/>
    </xf>
    <xf numFmtId="0" fontId="2" fillId="0" borderId="47" xfId="0" applyFont="1" applyBorder="1" applyAlignment="1" applyProtection="1">
      <alignment horizontal="center" vertical="center" wrapText="1"/>
      <protection locked="0"/>
    </xf>
    <xf numFmtId="0" fontId="2" fillId="2" borderId="75" xfId="0" applyFont="1" applyFill="1" applyBorder="1" applyAlignment="1" applyProtection="1">
      <alignment horizontal="center" vertical="center" wrapText="1"/>
      <protection locked="0"/>
    </xf>
    <xf numFmtId="0" fontId="2" fillId="2" borderId="73" xfId="0" applyFont="1" applyFill="1" applyBorder="1" applyAlignment="1" applyProtection="1">
      <alignment horizontal="center" vertical="center" wrapText="1"/>
      <protection locked="0"/>
    </xf>
    <xf numFmtId="14" fontId="10" fillId="2" borderId="18" xfId="0" applyNumberFormat="1" applyFont="1" applyFill="1" applyBorder="1" applyAlignment="1">
      <alignment horizontal="center" vertical="center" wrapText="1"/>
    </xf>
    <xf numFmtId="14" fontId="10" fillId="2" borderId="15" xfId="0" applyNumberFormat="1" applyFont="1" applyFill="1" applyBorder="1" applyAlignment="1">
      <alignment horizontal="center" vertical="center" wrapText="1"/>
    </xf>
    <xf numFmtId="14" fontId="10" fillId="2" borderId="6" xfId="0" applyNumberFormat="1" applyFont="1" applyFill="1" applyBorder="1" applyAlignment="1">
      <alignment horizontal="center" vertical="center" wrapText="1"/>
    </xf>
    <xf numFmtId="14" fontId="10" fillId="2" borderId="3" xfId="0" applyNumberFormat="1" applyFont="1" applyFill="1" applyBorder="1" applyAlignment="1">
      <alignment horizontal="center" vertical="center" wrapText="1"/>
    </xf>
    <xf numFmtId="14" fontId="10" fillId="2" borderId="9" xfId="0" applyNumberFormat="1" applyFont="1" applyFill="1" applyBorder="1" applyAlignment="1">
      <alignment horizontal="center" vertical="center" wrapText="1"/>
    </xf>
    <xf numFmtId="14" fontId="10" fillId="2" borderId="10" xfId="0" applyNumberFormat="1" applyFont="1" applyFill="1" applyBorder="1" applyAlignment="1">
      <alignment horizontal="center" vertical="center" wrapText="1"/>
    </xf>
    <xf numFmtId="14" fontId="10" fillId="4" borderId="9" xfId="0" applyNumberFormat="1" applyFont="1" applyFill="1" applyBorder="1" applyAlignment="1" applyProtection="1">
      <alignment horizontal="center" vertical="center" wrapText="1"/>
      <protection locked="0"/>
    </xf>
    <xf numFmtId="14" fontId="10" fillId="4" borderId="10" xfId="0" applyNumberFormat="1" applyFont="1" applyFill="1" applyBorder="1" applyAlignment="1" applyProtection="1">
      <alignment horizontal="center" vertical="center" wrapText="1"/>
      <protection locked="0"/>
    </xf>
    <xf numFmtId="0" fontId="2" fillId="2" borderId="79" xfId="0" applyFont="1" applyFill="1" applyBorder="1" applyAlignment="1" applyProtection="1">
      <alignment horizontal="center" vertical="center" wrapText="1"/>
      <protection locked="0"/>
    </xf>
    <xf numFmtId="0" fontId="2" fillId="2" borderId="81" xfId="0" applyFont="1" applyFill="1" applyBorder="1" applyAlignment="1" applyProtection="1">
      <alignment horizontal="center" vertical="center" wrapText="1"/>
      <protection locked="0"/>
    </xf>
    <xf numFmtId="0" fontId="2" fillId="2" borderId="80" xfId="0" applyFont="1" applyFill="1" applyBorder="1" applyAlignment="1" applyProtection="1">
      <alignment horizontal="center" vertical="center" wrapText="1"/>
      <protection locked="0"/>
    </xf>
    <xf numFmtId="0" fontId="44" fillId="18" borderId="75" xfId="0" applyFont="1" applyFill="1" applyBorder="1" applyAlignment="1">
      <alignment horizontal="center" vertical="center"/>
    </xf>
    <xf numFmtId="0" fontId="0" fillId="18" borderId="104" xfId="0" applyFill="1" applyBorder="1" applyAlignment="1">
      <alignment horizontal="center" vertical="center"/>
    </xf>
    <xf numFmtId="0" fontId="0" fillId="18" borderId="151" xfId="0" applyFill="1" applyBorder="1" applyAlignment="1">
      <alignment horizontal="center" vertical="center"/>
    </xf>
    <xf numFmtId="0" fontId="0" fillId="18" borderId="72" xfId="0" applyFill="1" applyBorder="1" applyAlignment="1">
      <alignment horizontal="center" vertical="center"/>
    </xf>
    <xf numFmtId="0" fontId="0" fillId="18" borderId="0" xfId="0" applyFill="1" applyAlignment="1">
      <alignment horizontal="center" vertical="center"/>
    </xf>
    <xf numFmtId="0" fontId="0" fillId="18" borderId="150" xfId="0" applyFill="1" applyBorder="1" applyAlignment="1">
      <alignment horizontal="center" vertical="center"/>
    </xf>
    <xf numFmtId="0" fontId="0" fillId="18" borderId="73" xfId="0" applyFill="1" applyBorder="1" applyAlignment="1">
      <alignment horizontal="center" vertical="center"/>
    </xf>
    <xf numFmtId="0" fontId="0" fillId="18" borderId="98" xfId="0" applyFill="1" applyBorder="1" applyAlignment="1">
      <alignment horizontal="center" vertical="center"/>
    </xf>
    <xf numFmtId="0" fontId="0" fillId="18" borderId="152" xfId="0" applyFill="1" applyBorder="1" applyAlignment="1">
      <alignment horizontal="center" vertical="center"/>
    </xf>
    <xf numFmtId="0" fontId="45" fillId="18" borderId="75" xfId="0" applyFont="1" applyFill="1" applyBorder="1" applyAlignment="1">
      <alignment horizontal="center" vertical="center"/>
    </xf>
    <xf numFmtId="0" fontId="45" fillId="18" borderId="104" xfId="0" applyFont="1" applyFill="1" applyBorder="1" applyAlignment="1">
      <alignment horizontal="center" vertical="center"/>
    </xf>
    <xf numFmtId="0" fontId="45" fillId="18" borderId="151" xfId="0" applyFont="1" applyFill="1" applyBorder="1" applyAlignment="1">
      <alignment horizontal="center" vertical="center"/>
    </xf>
    <xf numFmtId="0" fontId="45" fillId="18" borderId="72" xfId="0" applyFont="1" applyFill="1" applyBorder="1" applyAlignment="1">
      <alignment horizontal="center" vertical="center"/>
    </xf>
    <xf numFmtId="0" fontId="45" fillId="18" borderId="0" xfId="0" applyFont="1" applyFill="1" applyAlignment="1">
      <alignment horizontal="center" vertical="center"/>
    </xf>
    <xf numFmtId="0" fontId="45" fillId="18" borderId="150" xfId="0" applyFont="1" applyFill="1" applyBorder="1" applyAlignment="1">
      <alignment horizontal="center" vertical="center"/>
    </xf>
    <xf numFmtId="0" fontId="45" fillId="18" borderId="73" xfId="0" applyFont="1" applyFill="1" applyBorder="1" applyAlignment="1">
      <alignment horizontal="center" vertical="center"/>
    </xf>
    <xf numFmtId="0" fontId="45" fillId="18" borderId="98" xfId="0" applyFont="1" applyFill="1" applyBorder="1" applyAlignment="1">
      <alignment horizontal="center" vertical="center"/>
    </xf>
    <xf numFmtId="0" fontId="45" fillId="18" borderId="152" xfId="0" applyFont="1" applyFill="1" applyBorder="1" applyAlignment="1">
      <alignment horizontal="center" vertical="center"/>
    </xf>
    <xf numFmtId="0" fontId="44" fillId="18" borderId="104" xfId="0" applyFont="1" applyFill="1" applyBorder="1" applyAlignment="1">
      <alignment horizontal="center" vertical="center"/>
    </xf>
    <xf numFmtId="0" fontId="44" fillId="18" borderId="151" xfId="0" applyFont="1" applyFill="1" applyBorder="1" applyAlignment="1">
      <alignment horizontal="center" vertical="center"/>
    </xf>
    <xf numFmtId="0" fontId="44" fillId="18" borderId="73" xfId="0" applyFont="1" applyFill="1" applyBorder="1" applyAlignment="1">
      <alignment horizontal="center" vertical="center"/>
    </xf>
    <xf numFmtId="0" fontId="44" fillId="18" borderId="98" xfId="0" applyFont="1" applyFill="1" applyBorder="1" applyAlignment="1">
      <alignment horizontal="center" vertical="center"/>
    </xf>
    <xf numFmtId="0" fontId="44" fillId="18" borderId="152" xfId="0" applyFont="1" applyFill="1" applyBorder="1" applyAlignment="1">
      <alignment horizontal="center" vertical="center"/>
    </xf>
    <xf numFmtId="0" fontId="44" fillId="18" borderId="72" xfId="0" applyFont="1" applyFill="1" applyBorder="1" applyAlignment="1">
      <alignment horizontal="center" vertical="center"/>
    </xf>
    <xf numFmtId="0" fontId="44" fillId="18" borderId="0" xfId="0" applyFont="1" applyFill="1" applyAlignment="1">
      <alignment horizontal="center" vertical="center"/>
    </xf>
    <xf numFmtId="0" fontId="44" fillId="18" borderId="150" xfId="0" applyFont="1" applyFill="1" applyBorder="1" applyAlignment="1">
      <alignment horizontal="center" vertical="center"/>
    </xf>
    <xf numFmtId="0" fontId="44" fillId="15" borderId="75" xfId="0" applyFont="1" applyFill="1" applyBorder="1" applyAlignment="1">
      <alignment horizontal="center" vertical="center"/>
    </xf>
    <xf numFmtId="0" fontId="44" fillId="15" borderId="104" xfId="0" applyFont="1" applyFill="1" applyBorder="1" applyAlignment="1">
      <alignment horizontal="center" vertical="center"/>
    </xf>
    <xf numFmtId="0" fontId="44" fillId="15" borderId="151" xfId="0" applyFont="1" applyFill="1" applyBorder="1" applyAlignment="1">
      <alignment horizontal="center" vertical="center"/>
    </xf>
    <xf numFmtId="0" fontId="44" fillId="15" borderId="72" xfId="0" applyFont="1" applyFill="1" applyBorder="1" applyAlignment="1">
      <alignment horizontal="center" vertical="center"/>
    </xf>
    <xf numFmtId="0" fontId="44" fillId="15" borderId="0" xfId="0" applyFont="1" applyFill="1" applyAlignment="1">
      <alignment horizontal="center" vertical="center"/>
    </xf>
    <xf numFmtId="0" fontId="44" fillId="15" borderId="150" xfId="0" applyFont="1" applyFill="1" applyBorder="1" applyAlignment="1">
      <alignment horizontal="center" vertical="center"/>
    </xf>
    <xf numFmtId="0" fontId="44" fillId="15" borderId="73" xfId="0" applyFont="1" applyFill="1" applyBorder="1" applyAlignment="1">
      <alignment horizontal="center" vertical="center"/>
    </xf>
    <xf numFmtId="0" fontId="44" fillId="15" borderId="98" xfId="0" applyFont="1" applyFill="1" applyBorder="1" applyAlignment="1">
      <alignment horizontal="center" vertical="center"/>
    </xf>
    <xf numFmtId="0" fontId="44" fillId="15" borderId="152" xfId="0" applyFont="1" applyFill="1" applyBorder="1" applyAlignment="1">
      <alignment horizontal="center" vertical="center"/>
    </xf>
    <xf numFmtId="0" fontId="40" fillId="11" borderId="75" xfId="0" applyFont="1" applyFill="1" applyBorder="1" applyAlignment="1">
      <alignment horizontal="center" vertical="center"/>
    </xf>
    <xf numFmtId="0" fontId="40" fillId="11" borderId="104" xfId="0" applyFont="1" applyFill="1" applyBorder="1" applyAlignment="1">
      <alignment horizontal="center" vertical="center"/>
    </xf>
    <xf numFmtId="0" fontId="40" fillId="11" borderId="151" xfId="0" applyFont="1" applyFill="1" applyBorder="1" applyAlignment="1">
      <alignment horizontal="center" vertical="center"/>
    </xf>
    <xf numFmtId="0" fontId="40" fillId="11" borderId="72" xfId="0" applyFont="1" applyFill="1" applyBorder="1" applyAlignment="1">
      <alignment horizontal="center" vertical="center"/>
    </xf>
    <xf numFmtId="0" fontId="40" fillId="11" borderId="0" xfId="0" applyFont="1" applyFill="1" applyAlignment="1">
      <alignment horizontal="center" vertical="center"/>
    </xf>
    <xf numFmtId="0" fontId="40" fillId="11" borderId="150" xfId="0" applyFont="1" applyFill="1" applyBorder="1" applyAlignment="1">
      <alignment horizontal="center" vertical="center"/>
    </xf>
    <xf numFmtId="0" fontId="40" fillId="11" borderId="73" xfId="0" applyFont="1" applyFill="1" applyBorder="1" applyAlignment="1">
      <alignment horizontal="center" vertical="center"/>
    </xf>
    <xf numFmtId="0" fontId="40" fillId="11" borderId="98" xfId="0" applyFont="1" applyFill="1" applyBorder="1" applyAlignment="1">
      <alignment horizontal="center" vertical="center"/>
    </xf>
    <xf numFmtId="0" fontId="40" fillId="11" borderId="152" xfId="0" applyFont="1" applyFill="1" applyBorder="1" applyAlignment="1">
      <alignment horizontal="center" vertical="center"/>
    </xf>
    <xf numFmtId="0" fontId="41" fillId="0" borderId="104" xfId="0" applyFont="1" applyBorder="1" applyAlignment="1">
      <alignment horizontal="center" vertical="center" wrapText="1"/>
    </xf>
    <xf numFmtId="0" fontId="41" fillId="0" borderId="151" xfId="0" applyFont="1" applyBorder="1" applyAlignment="1">
      <alignment horizontal="center" vertical="center" wrapText="1"/>
    </xf>
    <xf numFmtId="0" fontId="41" fillId="0" borderId="98" xfId="0" applyFont="1" applyBorder="1" applyAlignment="1">
      <alignment horizontal="center" vertical="center" wrapText="1"/>
    </xf>
    <xf numFmtId="0" fontId="41" fillId="0" borderId="152" xfId="0" applyFont="1" applyBorder="1" applyAlignment="1">
      <alignment horizontal="center" vertical="center" wrapText="1"/>
    </xf>
    <xf numFmtId="0" fontId="42" fillId="14" borderId="75" xfId="0" applyFont="1" applyFill="1" applyBorder="1" applyAlignment="1">
      <alignment horizontal="center" vertical="center"/>
    </xf>
    <xf numFmtId="0" fontId="42" fillId="14" borderId="104" xfId="0" applyFont="1" applyFill="1" applyBorder="1" applyAlignment="1">
      <alignment horizontal="center" vertical="center"/>
    </xf>
    <xf numFmtId="0" fontId="42" fillId="14" borderId="151" xfId="0" applyFont="1" applyFill="1" applyBorder="1" applyAlignment="1">
      <alignment horizontal="center" vertical="center"/>
    </xf>
    <xf numFmtId="0" fontId="42" fillId="14" borderId="73" xfId="0" applyFont="1" applyFill="1" applyBorder="1" applyAlignment="1">
      <alignment horizontal="center" vertical="center"/>
    </xf>
    <xf numFmtId="0" fontId="42" fillId="14" borderId="98" xfId="0" applyFont="1" applyFill="1" applyBorder="1" applyAlignment="1">
      <alignment horizontal="center" vertical="center"/>
    </xf>
    <xf numFmtId="0" fontId="42" fillId="14" borderId="152" xfId="0" applyFont="1" applyFill="1" applyBorder="1" applyAlignment="1">
      <alignment horizontal="center" vertical="center"/>
    </xf>
    <xf numFmtId="0" fontId="43" fillId="13" borderId="75" xfId="0" applyFont="1" applyFill="1" applyBorder="1" applyAlignment="1">
      <alignment horizontal="center" vertical="center"/>
    </xf>
    <xf numFmtId="0" fontId="43" fillId="13" borderId="104" xfId="0" applyFont="1" applyFill="1" applyBorder="1" applyAlignment="1">
      <alignment horizontal="center" vertical="center"/>
    </xf>
    <xf numFmtId="0" fontId="43" fillId="13" borderId="151" xfId="0" applyFont="1" applyFill="1" applyBorder="1" applyAlignment="1">
      <alignment horizontal="center" vertical="center"/>
    </xf>
    <xf numFmtId="0" fontId="43" fillId="13" borderId="73" xfId="0" applyFont="1" applyFill="1" applyBorder="1" applyAlignment="1">
      <alignment horizontal="center" vertical="center"/>
    </xf>
    <xf numFmtId="0" fontId="43" fillId="13" borderId="98" xfId="0" applyFont="1" applyFill="1" applyBorder="1" applyAlignment="1">
      <alignment horizontal="center" vertical="center"/>
    </xf>
    <xf numFmtId="0" fontId="43" fillId="13" borderId="152" xfId="0" applyFont="1" applyFill="1" applyBorder="1" applyAlignment="1">
      <alignment horizontal="center" vertical="center"/>
    </xf>
    <xf numFmtId="0" fontId="11" fillId="13" borderId="104" xfId="0" applyFont="1" applyFill="1" applyBorder="1" applyAlignment="1">
      <alignment horizontal="center" vertical="center"/>
    </xf>
    <xf numFmtId="0" fontId="11" fillId="13" borderId="151" xfId="0" applyFont="1" applyFill="1" applyBorder="1" applyAlignment="1">
      <alignment horizontal="center" vertical="center"/>
    </xf>
    <xf numFmtId="0" fontId="11" fillId="13" borderId="98" xfId="0" applyFont="1" applyFill="1" applyBorder="1" applyAlignment="1">
      <alignment horizontal="center" vertical="center"/>
    </xf>
    <xf numFmtId="0" fontId="11" fillId="13" borderId="152" xfId="0" applyFont="1" applyFill="1" applyBorder="1" applyAlignment="1">
      <alignment horizontal="center" vertical="center"/>
    </xf>
    <xf numFmtId="0" fontId="11" fillId="13" borderId="75" xfId="0" applyFont="1" applyFill="1" applyBorder="1" applyAlignment="1">
      <alignment horizontal="center" vertical="center"/>
    </xf>
    <xf numFmtId="0" fontId="11" fillId="13" borderId="72" xfId="0" applyFont="1" applyFill="1" applyBorder="1" applyAlignment="1">
      <alignment horizontal="center" vertical="center"/>
    </xf>
    <xf numFmtId="0" fontId="11" fillId="13" borderId="0" xfId="0" applyFont="1" applyFill="1" applyAlignment="1">
      <alignment horizontal="center" vertical="center"/>
    </xf>
    <xf numFmtId="0" fontId="11" fillId="13" borderId="150" xfId="0" applyFont="1" applyFill="1" applyBorder="1" applyAlignment="1">
      <alignment horizontal="center" vertical="center"/>
    </xf>
    <xf numFmtId="0" fontId="45" fillId="15" borderId="75" xfId="0" applyFont="1" applyFill="1" applyBorder="1" applyAlignment="1">
      <alignment horizontal="center" vertical="center"/>
    </xf>
    <xf numFmtId="0" fontId="45" fillId="15" borderId="104" xfId="0" applyFont="1" applyFill="1" applyBorder="1" applyAlignment="1">
      <alignment horizontal="center" vertical="center"/>
    </xf>
    <xf numFmtId="0" fontId="45" fillId="15" borderId="151" xfId="0" applyFont="1" applyFill="1" applyBorder="1" applyAlignment="1">
      <alignment horizontal="center" vertical="center"/>
    </xf>
    <xf numFmtId="0" fontId="45" fillId="15" borderId="72" xfId="0" applyFont="1" applyFill="1" applyBorder="1" applyAlignment="1">
      <alignment horizontal="center" vertical="center"/>
    </xf>
    <xf numFmtId="0" fontId="45" fillId="15" borderId="0" xfId="0" applyFont="1" applyFill="1" applyAlignment="1">
      <alignment horizontal="center" vertical="center"/>
    </xf>
    <xf numFmtId="0" fontId="45" fillId="15" borderId="150" xfId="0" applyFont="1" applyFill="1" applyBorder="1" applyAlignment="1">
      <alignment horizontal="center" vertical="center"/>
    </xf>
    <xf numFmtId="0" fontId="45" fillId="15" borderId="73" xfId="0" applyFont="1" applyFill="1" applyBorder="1" applyAlignment="1">
      <alignment horizontal="center" vertical="center"/>
    </xf>
    <xf numFmtId="0" fontId="45" fillId="15" borderId="98" xfId="0" applyFont="1" applyFill="1" applyBorder="1" applyAlignment="1">
      <alignment horizontal="center" vertical="center"/>
    </xf>
    <xf numFmtId="0" fontId="45" fillId="15" borderId="152" xfId="0" applyFont="1" applyFill="1" applyBorder="1" applyAlignment="1">
      <alignment horizontal="center" vertical="center"/>
    </xf>
    <xf numFmtId="0" fontId="0" fillId="15" borderId="104" xfId="0" applyFill="1" applyBorder="1" applyAlignment="1">
      <alignment horizontal="center" vertical="center"/>
    </xf>
    <xf numFmtId="0" fontId="0" fillId="15" borderId="151" xfId="0" applyFill="1" applyBorder="1" applyAlignment="1">
      <alignment horizontal="center" vertical="center"/>
    </xf>
    <xf numFmtId="0" fontId="0" fillId="15" borderId="72" xfId="0" applyFill="1" applyBorder="1" applyAlignment="1">
      <alignment horizontal="center" vertical="center"/>
    </xf>
    <xf numFmtId="0" fontId="0" fillId="15" borderId="0" xfId="0" applyFill="1" applyAlignment="1">
      <alignment horizontal="center" vertical="center"/>
    </xf>
    <xf numFmtId="0" fontId="0" fillId="15" borderId="150" xfId="0" applyFill="1" applyBorder="1" applyAlignment="1">
      <alignment horizontal="center" vertical="center"/>
    </xf>
    <xf numFmtId="0" fontId="0" fillId="15" borderId="73" xfId="0" applyFill="1" applyBorder="1" applyAlignment="1">
      <alignment horizontal="center" vertical="center"/>
    </xf>
    <xf numFmtId="0" fontId="0" fillId="15" borderId="98" xfId="0" applyFill="1" applyBorder="1" applyAlignment="1">
      <alignment horizontal="center" vertical="center"/>
    </xf>
    <xf numFmtId="0" fontId="0" fillId="15" borderId="152" xfId="0" applyFill="1" applyBorder="1" applyAlignment="1">
      <alignment horizontal="center" vertical="center"/>
    </xf>
    <xf numFmtId="0" fontId="44" fillId="16" borderId="75" xfId="0" applyFont="1" applyFill="1" applyBorder="1" applyAlignment="1">
      <alignment horizontal="center" vertical="center"/>
    </xf>
    <xf numFmtId="0" fontId="44" fillId="16" borderId="104" xfId="0" applyFont="1" applyFill="1" applyBorder="1" applyAlignment="1">
      <alignment horizontal="center" vertical="center"/>
    </xf>
    <xf numFmtId="0" fontId="44" fillId="16" borderId="151" xfId="0" applyFont="1" applyFill="1" applyBorder="1" applyAlignment="1">
      <alignment horizontal="center" vertical="center"/>
    </xf>
    <xf numFmtId="0" fontId="44" fillId="16" borderId="72" xfId="0" applyFont="1" applyFill="1" applyBorder="1" applyAlignment="1">
      <alignment horizontal="center" vertical="center"/>
    </xf>
    <xf numFmtId="0" fontId="44" fillId="16" borderId="0" xfId="0" applyFont="1" applyFill="1" applyAlignment="1">
      <alignment horizontal="center" vertical="center"/>
    </xf>
    <xf numFmtId="0" fontId="44" fillId="16" borderId="150" xfId="0" applyFont="1" applyFill="1" applyBorder="1" applyAlignment="1">
      <alignment horizontal="center" vertical="center"/>
    </xf>
    <xf numFmtId="0" fontId="44" fillId="16" borderId="73" xfId="0" applyFont="1" applyFill="1" applyBorder="1" applyAlignment="1">
      <alignment horizontal="center" vertical="center"/>
    </xf>
    <xf numFmtId="0" fontId="44" fillId="16" borderId="98" xfId="0" applyFont="1" applyFill="1" applyBorder="1" applyAlignment="1">
      <alignment horizontal="center" vertical="center"/>
    </xf>
    <xf numFmtId="0" fontId="44" fillId="16" borderId="152" xfId="0" applyFont="1" applyFill="1" applyBorder="1" applyAlignment="1">
      <alignment horizontal="center" vertical="center"/>
    </xf>
    <xf numFmtId="0" fontId="45" fillId="16" borderId="75" xfId="0" applyFont="1" applyFill="1" applyBorder="1" applyAlignment="1">
      <alignment horizontal="center" vertical="center"/>
    </xf>
    <xf numFmtId="0" fontId="45" fillId="16" borderId="104" xfId="0" applyFont="1" applyFill="1" applyBorder="1" applyAlignment="1">
      <alignment horizontal="center" vertical="center"/>
    </xf>
    <xf numFmtId="0" fontId="45" fillId="16" borderId="151" xfId="0" applyFont="1" applyFill="1" applyBorder="1" applyAlignment="1">
      <alignment horizontal="center" vertical="center"/>
    </xf>
    <xf numFmtId="0" fontId="45" fillId="16" borderId="72" xfId="0" applyFont="1" applyFill="1" applyBorder="1" applyAlignment="1">
      <alignment horizontal="center" vertical="center"/>
    </xf>
    <xf numFmtId="0" fontId="45" fillId="16" borderId="0" xfId="0" applyFont="1" applyFill="1" applyAlignment="1">
      <alignment horizontal="center" vertical="center"/>
    </xf>
    <xf numFmtId="0" fontId="45" fillId="16" borderId="150" xfId="0" applyFont="1" applyFill="1" applyBorder="1" applyAlignment="1">
      <alignment horizontal="center" vertical="center"/>
    </xf>
    <xf numFmtId="0" fontId="45" fillId="16" borderId="73" xfId="0" applyFont="1" applyFill="1" applyBorder="1" applyAlignment="1">
      <alignment horizontal="center" vertical="center"/>
    </xf>
    <xf numFmtId="0" fontId="45" fillId="16" borderId="98" xfId="0" applyFont="1" applyFill="1" applyBorder="1" applyAlignment="1">
      <alignment horizontal="center" vertical="center"/>
    </xf>
    <xf numFmtId="0" fontId="45" fillId="16" borderId="152" xfId="0" applyFont="1" applyFill="1" applyBorder="1" applyAlignment="1">
      <alignment horizontal="center" vertical="center"/>
    </xf>
    <xf numFmtId="0" fontId="46" fillId="13" borderId="153" xfId="0" applyFont="1" applyFill="1" applyBorder="1" applyAlignment="1">
      <alignment horizontal="center"/>
    </xf>
    <xf numFmtId="0" fontId="46" fillId="13" borderId="108" xfId="0" applyFont="1" applyFill="1" applyBorder="1" applyAlignment="1">
      <alignment horizontal="center"/>
    </xf>
    <xf numFmtId="0" fontId="46" fillId="13" borderId="154" xfId="0" applyFont="1" applyFill="1" applyBorder="1" applyAlignment="1">
      <alignment horizontal="center"/>
    </xf>
    <xf numFmtId="0" fontId="46" fillId="0" borderId="153" xfId="0" applyFont="1" applyBorder="1" applyAlignment="1">
      <alignment horizontal="center"/>
    </xf>
    <xf numFmtId="0" fontId="46" fillId="0" borderId="108" xfId="0" applyFont="1" applyBorder="1" applyAlignment="1">
      <alignment horizontal="center"/>
    </xf>
    <xf numFmtId="0" fontId="46" fillId="0" borderId="154" xfId="0" applyFont="1" applyBorder="1" applyAlignment="1">
      <alignment horizontal="center"/>
    </xf>
    <xf numFmtId="0" fontId="47" fillId="0" borderId="153" xfId="0" applyFont="1" applyBorder="1" applyAlignment="1">
      <alignment horizontal="center"/>
    </xf>
    <xf numFmtId="0" fontId="47" fillId="0" borderId="108" xfId="0" applyFont="1" applyBorder="1" applyAlignment="1">
      <alignment horizontal="center"/>
    </xf>
    <xf numFmtId="0" fontId="47" fillId="0" borderId="154" xfId="0" applyFont="1" applyBorder="1" applyAlignment="1">
      <alignment horizontal="center"/>
    </xf>
    <xf numFmtId="0" fontId="47" fillId="15" borderId="153" xfId="0" applyFont="1" applyFill="1" applyBorder="1" applyAlignment="1">
      <alignment horizontal="center"/>
    </xf>
    <xf numFmtId="0" fontId="47" fillId="15" borderId="108" xfId="0" applyFont="1" applyFill="1" applyBorder="1" applyAlignment="1">
      <alignment horizontal="center"/>
    </xf>
    <xf numFmtId="0" fontId="47" fillId="15" borderId="154" xfId="0" applyFont="1" applyFill="1" applyBorder="1" applyAlignment="1">
      <alignment horizontal="center"/>
    </xf>
    <xf numFmtId="0" fontId="46" fillId="15" borderId="153" xfId="0" applyFont="1" applyFill="1" applyBorder="1" applyAlignment="1">
      <alignment horizontal="center"/>
    </xf>
    <xf numFmtId="0" fontId="46" fillId="15" borderId="108" xfId="0" applyFont="1" applyFill="1" applyBorder="1" applyAlignment="1">
      <alignment horizontal="center"/>
    </xf>
    <xf numFmtId="0" fontId="46" fillId="15" borderId="154" xfId="0" applyFont="1" applyFill="1" applyBorder="1" applyAlignment="1">
      <alignment horizontal="center"/>
    </xf>
    <xf numFmtId="0" fontId="11" fillId="13" borderId="73" xfId="0" applyFont="1" applyFill="1" applyBorder="1" applyAlignment="1">
      <alignment horizontal="center" vertical="center"/>
    </xf>
    <xf numFmtId="0" fontId="0" fillId="0" borderId="75" xfId="0" applyBorder="1" applyAlignment="1">
      <alignment horizontal="center" vertical="center" wrapText="1"/>
    </xf>
    <xf numFmtId="0" fontId="0" fillId="0" borderId="104" xfId="0" applyBorder="1" applyAlignment="1">
      <alignment horizontal="center" vertical="center" wrapText="1"/>
    </xf>
    <xf numFmtId="0" fontId="0" fillId="0" borderId="151" xfId="0" applyBorder="1" applyAlignment="1">
      <alignment horizontal="center" vertical="center" wrapText="1"/>
    </xf>
    <xf numFmtId="0" fontId="0" fillId="0" borderId="72" xfId="0" applyBorder="1" applyAlignment="1">
      <alignment horizontal="center" vertical="center" wrapText="1"/>
    </xf>
    <xf numFmtId="0" fontId="0" fillId="0" borderId="0" xfId="0" applyAlignment="1">
      <alignment horizontal="center" vertical="center" wrapText="1"/>
    </xf>
    <xf numFmtId="0" fontId="0" fillId="0" borderId="150" xfId="0" applyBorder="1" applyAlignment="1">
      <alignment horizontal="center" vertical="center" wrapText="1"/>
    </xf>
    <xf numFmtId="0" fontId="0" fillId="0" borderId="73" xfId="0" applyBorder="1" applyAlignment="1">
      <alignment horizontal="center" vertical="center" wrapText="1"/>
    </xf>
    <xf numFmtId="0" fontId="0" fillId="0" borderId="98" xfId="0" applyBorder="1" applyAlignment="1">
      <alignment horizontal="center" vertical="center" wrapText="1"/>
    </xf>
    <xf numFmtId="0" fontId="0" fillId="0" borderId="152" xfId="0" applyBorder="1" applyAlignment="1">
      <alignment horizontal="center" vertical="center" wrapText="1"/>
    </xf>
    <xf numFmtId="0" fontId="47" fillId="16" borderId="153" xfId="0" applyFont="1" applyFill="1" applyBorder="1" applyAlignment="1">
      <alignment horizontal="center"/>
    </xf>
    <xf numFmtId="0" fontId="47" fillId="16" borderId="108" xfId="0" applyFont="1" applyFill="1" applyBorder="1" applyAlignment="1">
      <alignment horizontal="center"/>
    </xf>
    <xf numFmtId="0" fontId="47" fillId="16" borderId="154" xfId="0" applyFont="1" applyFill="1" applyBorder="1" applyAlignment="1">
      <alignment horizontal="center"/>
    </xf>
    <xf numFmtId="0" fontId="47" fillId="0" borderId="153" xfId="0" applyFont="1" applyBorder="1" applyAlignment="1">
      <alignment horizontal="center" vertical="center"/>
    </xf>
    <xf numFmtId="0" fontId="47" fillId="0" borderId="108" xfId="0" applyFont="1" applyBorder="1" applyAlignment="1">
      <alignment horizontal="center" vertical="center"/>
    </xf>
    <xf numFmtId="0" fontId="47" fillId="0" borderId="154" xfId="0" applyFont="1" applyBorder="1" applyAlignment="1">
      <alignment horizontal="center" vertical="center"/>
    </xf>
    <xf numFmtId="0" fontId="47" fillId="15" borderId="153" xfId="0" applyFont="1" applyFill="1" applyBorder="1" applyAlignment="1">
      <alignment horizontal="center" vertical="center"/>
    </xf>
    <xf numFmtId="0" fontId="47" fillId="15" borderId="108" xfId="0" applyFont="1" applyFill="1" applyBorder="1" applyAlignment="1">
      <alignment horizontal="center" vertical="center"/>
    </xf>
    <xf numFmtId="0" fontId="47" fillId="15" borderId="154" xfId="0" applyFont="1" applyFill="1" applyBorder="1" applyAlignment="1">
      <alignment horizontal="center" vertical="center"/>
    </xf>
    <xf numFmtId="0" fontId="46" fillId="12" borderId="153" xfId="0" applyFont="1" applyFill="1" applyBorder="1" applyAlignment="1">
      <alignment horizontal="center" vertical="center"/>
    </xf>
    <xf numFmtId="0" fontId="46" fillId="12" borderId="108" xfId="0" applyFont="1" applyFill="1" applyBorder="1" applyAlignment="1">
      <alignment horizontal="center" vertical="center"/>
    </xf>
    <xf numFmtId="0" fontId="46" fillId="12" borderId="154" xfId="0" applyFont="1" applyFill="1" applyBorder="1" applyAlignment="1">
      <alignment horizontal="center" vertical="center"/>
    </xf>
    <xf numFmtId="0" fontId="46" fillId="15" borderId="153" xfId="0" applyFont="1" applyFill="1" applyBorder="1" applyAlignment="1">
      <alignment horizontal="center" vertical="center"/>
    </xf>
    <xf numFmtId="0" fontId="46" fillId="15" borderId="108" xfId="0" applyFont="1" applyFill="1" applyBorder="1" applyAlignment="1">
      <alignment horizontal="center" vertical="center"/>
    </xf>
    <xf numFmtId="0" fontId="46" fillId="15" borderId="154" xfId="0" applyFont="1" applyFill="1" applyBorder="1" applyAlignment="1">
      <alignment horizontal="center" vertical="center"/>
    </xf>
    <xf numFmtId="0" fontId="47" fillId="12" borderId="153" xfId="0" applyFont="1" applyFill="1" applyBorder="1" applyAlignment="1">
      <alignment horizontal="center"/>
    </xf>
    <xf numFmtId="0" fontId="47" fillId="12" borderId="108" xfId="0" applyFont="1" applyFill="1" applyBorder="1" applyAlignment="1">
      <alignment horizontal="center"/>
    </xf>
    <xf numFmtId="0" fontId="47" fillId="12" borderId="154" xfId="0" applyFont="1" applyFill="1" applyBorder="1" applyAlignment="1">
      <alignment horizontal="center"/>
    </xf>
    <xf numFmtId="0" fontId="46" fillId="12" borderId="153" xfId="0" applyFont="1" applyFill="1" applyBorder="1" applyAlignment="1">
      <alignment horizontal="center"/>
    </xf>
    <xf numFmtId="0" fontId="46" fillId="12" borderId="108" xfId="0" applyFont="1" applyFill="1" applyBorder="1" applyAlignment="1">
      <alignment horizontal="center"/>
    </xf>
    <xf numFmtId="0" fontId="46" fillId="12" borderId="154" xfId="0" applyFont="1" applyFill="1" applyBorder="1" applyAlignment="1">
      <alignment horizontal="center"/>
    </xf>
    <xf numFmtId="0" fontId="46" fillId="16" borderId="153" xfId="0" applyFont="1" applyFill="1" applyBorder="1" applyAlignment="1">
      <alignment horizontal="center" vertical="center"/>
    </xf>
    <xf numFmtId="0" fontId="46" fillId="16" borderId="108" xfId="0" applyFont="1" applyFill="1" applyBorder="1" applyAlignment="1">
      <alignment horizontal="center" vertical="center"/>
    </xf>
    <xf numFmtId="0" fontId="46" fillId="16" borderId="154" xfId="0" applyFont="1" applyFill="1" applyBorder="1" applyAlignment="1">
      <alignment horizontal="center" vertical="center"/>
    </xf>
    <xf numFmtId="0" fontId="11" fillId="13" borderId="75" xfId="0" applyFont="1" applyFill="1" applyBorder="1" applyAlignment="1">
      <alignment horizontal="center" vertical="center" wrapText="1"/>
    </xf>
    <xf numFmtId="0" fontId="11" fillId="13" borderId="104" xfId="0" applyFont="1" applyFill="1" applyBorder="1" applyAlignment="1">
      <alignment horizontal="center" vertical="center" wrapText="1"/>
    </xf>
    <xf numFmtId="0" fontId="11" fillId="13" borderId="151" xfId="0" applyFont="1" applyFill="1" applyBorder="1" applyAlignment="1">
      <alignment horizontal="center" vertical="center" wrapText="1"/>
    </xf>
    <xf numFmtId="0" fontId="11" fillId="13" borderId="73" xfId="0" applyFont="1" applyFill="1" applyBorder="1" applyAlignment="1">
      <alignment horizontal="center" vertical="center" wrapText="1"/>
    </xf>
    <xf numFmtId="0" fontId="11" fillId="13" borderId="98" xfId="0" applyFont="1" applyFill="1" applyBorder="1" applyAlignment="1">
      <alignment horizontal="center" vertical="center" wrapText="1"/>
    </xf>
    <xf numFmtId="0" fontId="11" fillId="13" borderId="152" xfId="0" applyFont="1" applyFill="1" applyBorder="1" applyAlignment="1">
      <alignment horizontal="center" vertical="center" wrapText="1"/>
    </xf>
    <xf numFmtId="0" fontId="49" fillId="13" borderId="75" xfId="0" applyFont="1" applyFill="1" applyBorder="1" applyAlignment="1">
      <alignment horizontal="center" vertical="center" wrapText="1"/>
    </xf>
    <xf numFmtId="0" fontId="49" fillId="13" borderId="104" xfId="0" applyFont="1" applyFill="1" applyBorder="1" applyAlignment="1">
      <alignment horizontal="center" vertical="center" wrapText="1"/>
    </xf>
    <xf numFmtId="0" fontId="49" fillId="13" borderId="151" xfId="0" applyFont="1" applyFill="1" applyBorder="1" applyAlignment="1">
      <alignment horizontal="center" vertical="center" wrapText="1"/>
    </xf>
    <xf numFmtId="0" fontId="49" fillId="13" borderId="73" xfId="0" applyFont="1" applyFill="1" applyBorder="1" applyAlignment="1">
      <alignment horizontal="center" vertical="center" wrapText="1"/>
    </xf>
    <xf numFmtId="0" fontId="49" fillId="13" borderId="98" xfId="0" applyFont="1" applyFill="1" applyBorder="1" applyAlignment="1">
      <alignment horizontal="center" vertical="center" wrapText="1"/>
    </xf>
    <xf numFmtId="0" fontId="49" fillId="13" borderId="152" xfId="0" applyFont="1" applyFill="1" applyBorder="1" applyAlignment="1">
      <alignment horizontal="center" vertical="center" wrapText="1"/>
    </xf>
    <xf numFmtId="0" fontId="46" fillId="18" borderId="75" xfId="0" applyFont="1" applyFill="1" applyBorder="1" applyAlignment="1">
      <alignment horizontal="center" vertical="center"/>
    </xf>
    <xf numFmtId="0" fontId="46" fillId="18" borderId="151" xfId="0" applyFont="1" applyFill="1" applyBorder="1" applyAlignment="1">
      <alignment horizontal="center" vertical="center"/>
    </xf>
    <xf numFmtId="0" fontId="46" fillId="18" borderId="72" xfId="0" applyFont="1" applyFill="1" applyBorder="1" applyAlignment="1">
      <alignment horizontal="center" vertical="center"/>
    </xf>
    <xf numFmtId="0" fontId="46" fillId="18" borderId="150" xfId="0" applyFont="1" applyFill="1" applyBorder="1" applyAlignment="1">
      <alignment horizontal="center" vertical="center"/>
    </xf>
    <xf numFmtId="0" fontId="46" fillId="18" borderId="73" xfId="0" applyFont="1" applyFill="1" applyBorder="1" applyAlignment="1">
      <alignment horizontal="center" vertical="center"/>
    </xf>
    <xf numFmtId="0" fontId="46" fillId="18" borderId="152" xfId="0" applyFont="1" applyFill="1" applyBorder="1" applyAlignment="1">
      <alignment horizontal="center" vertical="center"/>
    </xf>
    <xf numFmtId="0" fontId="47" fillId="18" borderId="151" xfId="0" applyFont="1" applyFill="1" applyBorder="1" applyAlignment="1">
      <alignment horizontal="center" vertical="center"/>
    </xf>
    <xf numFmtId="0" fontId="47" fillId="18" borderId="150" xfId="0" applyFont="1" applyFill="1" applyBorder="1" applyAlignment="1">
      <alignment horizontal="center" vertical="center"/>
    </xf>
    <xf numFmtId="0" fontId="47" fillId="18" borderId="152" xfId="0" applyFont="1" applyFill="1" applyBorder="1" applyAlignment="1">
      <alignment horizontal="center" vertical="center"/>
    </xf>
    <xf numFmtId="0" fontId="50" fillId="15" borderId="75" xfId="0" applyFont="1" applyFill="1" applyBorder="1" applyAlignment="1">
      <alignment horizontal="center" vertical="center" wrapText="1"/>
    </xf>
    <xf numFmtId="0" fontId="50" fillId="15" borderId="104" xfId="0" applyFont="1" applyFill="1" applyBorder="1" applyAlignment="1">
      <alignment horizontal="center" vertical="center" wrapText="1"/>
    </xf>
    <xf numFmtId="0" fontId="50" fillId="15" borderId="151" xfId="0" applyFont="1" applyFill="1" applyBorder="1" applyAlignment="1">
      <alignment horizontal="center" vertical="center" wrapText="1"/>
    </xf>
    <xf numFmtId="0" fontId="50" fillId="15" borderId="72" xfId="0" applyFont="1" applyFill="1" applyBorder="1" applyAlignment="1">
      <alignment horizontal="center" vertical="center" wrapText="1"/>
    </xf>
    <xf numFmtId="0" fontId="50" fillId="15" borderId="0" xfId="0" applyFont="1" applyFill="1" applyAlignment="1">
      <alignment horizontal="center" vertical="center" wrapText="1"/>
    </xf>
    <xf numFmtId="0" fontId="50" fillId="15" borderId="150" xfId="0" applyFont="1" applyFill="1" applyBorder="1" applyAlignment="1">
      <alignment horizontal="center" vertical="center" wrapText="1"/>
    </xf>
    <xf numFmtId="0" fontId="50" fillId="15" borderId="73" xfId="0" applyFont="1" applyFill="1" applyBorder="1" applyAlignment="1">
      <alignment horizontal="center" vertical="center" wrapText="1"/>
    </xf>
    <xf numFmtId="0" fontId="50" fillId="15" borderId="98" xfId="0" applyFont="1" applyFill="1" applyBorder="1" applyAlignment="1">
      <alignment horizontal="center" vertical="center" wrapText="1"/>
    </xf>
    <xf numFmtId="0" fontId="50" fillId="15" borderId="152" xfId="0" applyFont="1" applyFill="1" applyBorder="1" applyAlignment="1">
      <alignment horizontal="center" vertical="center" wrapText="1"/>
    </xf>
    <xf numFmtId="0" fontId="48" fillId="15" borderId="153" xfId="0" applyFont="1" applyFill="1" applyBorder="1" applyAlignment="1">
      <alignment horizontal="center"/>
    </xf>
    <xf numFmtId="0" fontId="48" fillId="15" borderId="108" xfId="0" applyFont="1" applyFill="1" applyBorder="1" applyAlignment="1">
      <alignment horizontal="center"/>
    </xf>
    <xf numFmtId="0" fontId="48" fillId="15" borderId="154" xfId="0" applyFont="1" applyFill="1" applyBorder="1" applyAlignment="1">
      <alignment horizontal="center"/>
    </xf>
    <xf numFmtId="0" fontId="46" fillId="15" borderId="75" xfId="0" applyFont="1" applyFill="1" applyBorder="1" applyAlignment="1">
      <alignment horizontal="center" vertical="center" wrapText="1"/>
    </xf>
    <xf numFmtId="0" fontId="46" fillId="15" borderId="151" xfId="0" applyFont="1" applyFill="1" applyBorder="1" applyAlignment="1">
      <alignment horizontal="center" vertical="center" wrapText="1"/>
    </xf>
    <xf numFmtId="0" fontId="46" fillId="15" borderId="72" xfId="0" applyFont="1" applyFill="1" applyBorder="1" applyAlignment="1">
      <alignment horizontal="center" vertical="center" wrapText="1"/>
    </xf>
    <xf numFmtId="0" fontId="46" fillId="15" borderId="150" xfId="0" applyFont="1" applyFill="1" applyBorder="1" applyAlignment="1">
      <alignment horizontal="center" vertical="center" wrapText="1"/>
    </xf>
    <xf numFmtId="0" fontId="46" fillId="15" borderId="73" xfId="0" applyFont="1" applyFill="1" applyBorder="1" applyAlignment="1">
      <alignment horizontal="center" vertical="center" wrapText="1"/>
    </xf>
    <xf numFmtId="0" fontId="46" fillId="15" borderId="152" xfId="0" applyFont="1" applyFill="1" applyBorder="1" applyAlignment="1">
      <alignment horizontal="center" vertical="center" wrapText="1"/>
    </xf>
    <xf numFmtId="0" fontId="47" fillId="15" borderId="38" xfId="0" applyFont="1" applyFill="1" applyBorder="1" applyAlignment="1">
      <alignment horizontal="center" vertical="center"/>
    </xf>
    <xf numFmtId="0" fontId="47" fillId="15" borderId="41" xfId="0" applyFont="1" applyFill="1" applyBorder="1" applyAlignment="1">
      <alignment horizontal="center" vertical="center"/>
    </xf>
    <xf numFmtId="0" fontId="47" fillId="15" borderId="47" xfId="0" applyFont="1" applyFill="1" applyBorder="1" applyAlignment="1">
      <alignment horizontal="center" vertical="center"/>
    </xf>
    <xf numFmtId="0" fontId="46" fillId="16" borderId="75" xfId="0" applyFont="1" applyFill="1" applyBorder="1" applyAlignment="1">
      <alignment horizontal="center" vertical="center" wrapText="1"/>
    </xf>
    <xf numFmtId="0" fontId="46" fillId="16" borderId="151" xfId="0" applyFont="1" applyFill="1" applyBorder="1" applyAlignment="1">
      <alignment horizontal="center" vertical="center" wrapText="1"/>
    </xf>
    <xf numFmtId="0" fontId="46" fillId="16" borderId="72" xfId="0" applyFont="1" applyFill="1" applyBorder="1" applyAlignment="1">
      <alignment horizontal="center" vertical="center" wrapText="1"/>
    </xf>
    <xf numFmtId="0" fontId="46" fillId="16" borderId="150" xfId="0" applyFont="1" applyFill="1" applyBorder="1" applyAlignment="1">
      <alignment horizontal="center" vertical="center" wrapText="1"/>
    </xf>
    <xf numFmtId="0" fontId="46" fillId="16" borderId="73" xfId="0" applyFont="1" applyFill="1" applyBorder="1" applyAlignment="1">
      <alignment horizontal="center" vertical="center" wrapText="1"/>
    </xf>
    <xf numFmtId="0" fontId="46" fillId="16" borderId="152" xfId="0" applyFont="1" applyFill="1" applyBorder="1" applyAlignment="1">
      <alignment horizontal="center" vertical="center" wrapText="1"/>
    </xf>
    <xf numFmtId="0" fontId="47" fillId="16" borderId="38" xfId="0" applyFont="1" applyFill="1" applyBorder="1" applyAlignment="1">
      <alignment horizontal="center" vertical="center"/>
    </xf>
    <xf numFmtId="0" fontId="47" fillId="16" borderId="41" xfId="0" applyFont="1" applyFill="1" applyBorder="1" applyAlignment="1">
      <alignment horizontal="center" vertical="center"/>
    </xf>
    <xf numFmtId="0" fontId="47" fillId="16" borderId="47" xfId="0" applyFont="1" applyFill="1" applyBorder="1" applyAlignment="1">
      <alignment horizontal="center" vertical="center"/>
    </xf>
    <xf numFmtId="0" fontId="48" fillId="12" borderId="153" xfId="0" applyFont="1" applyFill="1" applyBorder="1" applyAlignment="1">
      <alignment horizontal="center"/>
    </xf>
    <xf numFmtId="0" fontId="48" fillId="12" borderId="108" xfId="0" applyFont="1" applyFill="1" applyBorder="1" applyAlignment="1">
      <alignment horizontal="center"/>
    </xf>
    <xf numFmtId="0" fontId="48" fillId="12" borderId="154" xfId="0" applyFont="1" applyFill="1" applyBorder="1" applyAlignment="1">
      <alignment horizontal="center"/>
    </xf>
    <xf numFmtId="0" fontId="46" fillId="12" borderId="75" xfId="0" applyFont="1" applyFill="1" applyBorder="1" applyAlignment="1">
      <alignment horizontal="center" vertical="center" wrapText="1"/>
    </xf>
    <xf numFmtId="0" fontId="46" fillId="12" borderId="151" xfId="0" applyFont="1" applyFill="1" applyBorder="1" applyAlignment="1">
      <alignment horizontal="center" vertical="center" wrapText="1"/>
    </xf>
    <xf numFmtId="0" fontId="46" fillId="12" borderId="72" xfId="0" applyFont="1" applyFill="1" applyBorder="1" applyAlignment="1">
      <alignment horizontal="center" vertical="center" wrapText="1"/>
    </xf>
    <xf numFmtId="0" fontId="46" fillId="12" borderId="150" xfId="0" applyFont="1" applyFill="1" applyBorder="1" applyAlignment="1">
      <alignment horizontal="center" vertical="center" wrapText="1"/>
    </xf>
    <xf numFmtId="0" fontId="46" fillId="12" borderId="73" xfId="0" applyFont="1" applyFill="1" applyBorder="1" applyAlignment="1">
      <alignment horizontal="center" vertical="center" wrapText="1"/>
    </xf>
    <xf numFmtId="0" fontId="46" fillId="12" borderId="152" xfId="0" applyFont="1" applyFill="1" applyBorder="1" applyAlignment="1">
      <alignment horizontal="center" vertical="center" wrapText="1"/>
    </xf>
    <xf numFmtId="0" fontId="47" fillId="12" borderId="38" xfId="0" applyFont="1" applyFill="1" applyBorder="1" applyAlignment="1">
      <alignment horizontal="center" vertical="center"/>
    </xf>
    <xf numFmtId="0" fontId="47" fillId="12" borderId="41" xfId="0" applyFont="1" applyFill="1" applyBorder="1" applyAlignment="1">
      <alignment horizontal="center" vertical="center"/>
    </xf>
    <xf numFmtId="0" fontId="47" fillId="12" borderId="47" xfId="0" applyFont="1" applyFill="1" applyBorder="1" applyAlignment="1">
      <alignment horizontal="center" vertical="center"/>
    </xf>
    <xf numFmtId="6" fontId="45" fillId="18" borderId="75" xfId="0" applyNumberFormat="1" applyFont="1" applyFill="1" applyBorder="1" applyAlignment="1">
      <alignment horizontal="center" vertical="center"/>
    </xf>
    <xf numFmtId="6" fontId="45" fillId="18" borderId="104" xfId="0" applyNumberFormat="1" applyFont="1" applyFill="1" applyBorder="1" applyAlignment="1">
      <alignment horizontal="center" vertical="center"/>
    </xf>
    <xf numFmtId="6" fontId="45" fillId="18" borderId="151" xfId="0" applyNumberFormat="1" applyFont="1" applyFill="1" applyBorder="1" applyAlignment="1">
      <alignment horizontal="center" vertical="center"/>
    </xf>
    <xf numFmtId="6" fontId="45" fillId="18" borderId="72" xfId="0" applyNumberFormat="1" applyFont="1" applyFill="1" applyBorder="1" applyAlignment="1">
      <alignment horizontal="center" vertical="center"/>
    </xf>
    <xf numFmtId="6" fontId="45" fillId="18" borderId="0" xfId="0" applyNumberFormat="1" applyFont="1" applyFill="1" applyAlignment="1">
      <alignment horizontal="center" vertical="center"/>
    </xf>
    <xf numFmtId="6" fontId="45" fillId="18" borderId="150" xfId="0" applyNumberFormat="1" applyFont="1" applyFill="1" applyBorder="1" applyAlignment="1">
      <alignment horizontal="center" vertical="center"/>
    </xf>
    <xf numFmtId="6" fontId="45" fillId="18" borderId="73" xfId="0" applyNumberFormat="1" applyFont="1" applyFill="1" applyBorder="1" applyAlignment="1">
      <alignment horizontal="center" vertical="center"/>
    </xf>
    <xf numFmtId="6" fontId="45" fillId="18" borderId="98" xfId="0" applyNumberFormat="1" applyFont="1" applyFill="1" applyBorder="1" applyAlignment="1">
      <alignment horizontal="center" vertical="center"/>
    </xf>
    <xf numFmtId="6" fontId="45" fillId="18" borderId="152" xfId="0" applyNumberFormat="1" applyFont="1" applyFill="1" applyBorder="1" applyAlignment="1">
      <alignment horizontal="center" vertical="center"/>
    </xf>
    <xf numFmtId="0" fontId="44" fillId="15" borderId="75" xfId="0" applyFont="1" applyFill="1" applyBorder="1" applyAlignment="1">
      <alignment horizontal="center" vertical="center" wrapText="1"/>
    </xf>
    <xf numFmtId="0" fontId="44" fillId="15" borderId="104" xfId="0" applyFont="1" applyFill="1" applyBorder="1" applyAlignment="1">
      <alignment horizontal="center" vertical="center" wrapText="1"/>
    </xf>
    <xf numFmtId="0" fontId="44" fillId="15" borderId="72" xfId="0" applyFont="1" applyFill="1" applyBorder="1" applyAlignment="1">
      <alignment horizontal="center" vertical="center" wrapText="1"/>
    </xf>
    <xf numFmtId="0" fontId="44" fillId="15" borderId="0" xfId="0" applyFont="1" applyFill="1" applyAlignment="1">
      <alignment horizontal="center" vertical="center" wrapText="1"/>
    </xf>
    <xf numFmtId="0" fontId="44" fillId="15" borderId="73" xfId="0" applyFont="1" applyFill="1" applyBorder="1" applyAlignment="1">
      <alignment horizontal="center" vertical="center" wrapText="1"/>
    </xf>
    <xf numFmtId="0" fontId="44" fillId="15" borderId="98" xfId="0" applyFont="1" applyFill="1" applyBorder="1" applyAlignment="1">
      <alignment horizontal="center" vertical="center" wrapText="1"/>
    </xf>
    <xf numFmtId="6" fontId="45" fillId="15" borderId="75" xfId="0" applyNumberFormat="1" applyFont="1" applyFill="1" applyBorder="1" applyAlignment="1">
      <alignment horizontal="center" vertical="center"/>
    </xf>
    <xf numFmtId="6" fontId="45" fillId="15" borderId="104" xfId="0" applyNumberFormat="1" applyFont="1" applyFill="1" applyBorder="1" applyAlignment="1">
      <alignment horizontal="center" vertical="center"/>
    </xf>
    <xf numFmtId="6" fontId="45" fillId="15" borderId="151" xfId="0" applyNumberFormat="1" applyFont="1" applyFill="1" applyBorder="1" applyAlignment="1">
      <alignment horizontal="center" vertical="center"/>
    </xf>
    <xf numFmtId="6" fontId="45" fillId="15" borderId="72" xfId="0" applyNumberFormat="1" applyFont="1" applyFill="1" applyBorder="1" applyAlignment="1">
      <alignment horizontal="center" vertical="center"/>
    </xf>
    <xf numFmtId="6" fontId="45" fillId="15" borderId="0" xfId="0" applyNumberFormat="1" applyFont="1" applyFill="1" applyAlignment="1">
      <alignment horizontal="center" vertical="center"/>
    </xf>
    <xf numFmtId="6" fontId="45" fillId="15" borderId="150" xfId="0" applyNumberFormat="1" applyFont="1" applyFill="1" applyBorder="1" applyAlignment="1">
      <alignment horizontal="center" vertical="center"/>
    </xf>
    <xf numFmtId="6" fontId="45" fillId="15" borderId="73" xfId="0" applyNumberFormat="1" applyFont="1" applyFill="1" applyBorder="1" applyAlignment="1">
      <alignment horizontal="center" vertical="center"/>
    </xf>
    <xf numFmtId="6" fontId="45" fillId="15" borderId="98" xfId="0" applyNumberFormat="1" applyFont="1" applyFill="1" applyBorder="1" applyAlignment="1">
      <alignment horizontal="center" vertical="center"/>
    </xf>
    <xf numFmtId="6" fontId="45" fillId="15" borderId="152" xfId="0" applyNumberFormat="1" applyFont="1" applyFill="1" applyBorder="1" applyAlignment="1">
      <alignment horizontal="center" vertical="center"/>
    </xf>
    <xf numFmtId="0" fontId="45" fillId="15" borderId="104" xfId="0" applyFont="1" applyFill="1" applyBorder="1" applyAlignment="1">
      <alignment horizontal="center"/>
    </xf>
    <xf numFmtId="0" fontId="45" fillId="15" borderId="151" xfId="0" applyFont="1" applyFill="1" applyBorder="1" applyAlignment="1">
      <alignment horizontal="center"/>
    </xf>
    <xf numFmtId="0" fontId="45" fillId="15" borderId="0" xfId="0" applyFont="1" applyFill="1" applyAlignment="1">
      <alignment horizontal="center"/>
    </xf>
    <xf numFmtId="0" fontId="45" fillId="15" borderId="150" xfId="0" applyFont="1" applyFill="1" applyBorder="1" applyAlignment="1">
      <alignment horizontal="center"/>
    </xf>
    <xf numFmtId="0" fontId="45" fillId="15" borderId="98" xfId="0" applyFont="1" applyFill="1" applyBorder="1" applyAlignment="1">
      <alignment horizontal="center"/>
    </xf>
    <xf numFmtId="0" fontId="45" fillId="15" borderId="152" xfId="0" applyFont="1" applyFill="1" applyBorder="1" applyAlignment="1">
      <alignment horizontal="center"/>
    </xf>
    <xf numFmtId="0" fontId="0" fillId="15" borderId="75" xfId="0" applyFill="1" applyBorder="1" applyAlignment="1">
      <alignment horizontal="center" vertical="center"/>
    </xf>
    <xf numFmtId="0" fontId="0" fillId="15" borderId="75" xfId="0" applyFill="1" applyBorder="1" applyAlignment="1">
      <alignment horizontal="center" vertical="center" wrapText="1"/>
    </xf>
    <xf numFmtId="0" fontId="0" fillId="15" borderId="104" xfId="0" applyFill="1" applyBorder="1" applyAlignment="1">
      <alignment horizontal="center" vertical="center" wrapText="1"/>
    </xf>
    <xf numFmtId="0" fontId="0" fillId="15" borderId="151" xfId="0" applyFill="1" applyBorder="1" applyAlignment="1">
      <alignment horizontal="center" vertical="center" wrapText="1"/>
    </xf>
    <xf numFmtId="0" fontId="0" fillId="15" borderId="72" xfId="0" applyFill="1" applyBorder="1" applyAlignment="1">
      <alignment horizontal="center" vertical="center" wrapText="1"/>
    </xf>
    <xf numFmtId="0" fontId="0" fillId="15" borderId="0" xfId="0" applyFill="1" applyAlignment="1">
      <alignment horizontal="center" vertical="center" wrapText="1"/>
    </xf>
    <xf numFmtId="0" fontId="0" fillId="15" borderId="150" xfId="0" applyFill="1" applyBorder="1" applyAlignment="1">
      <alignment horizontal="center" vertical="center" wrapText="1"/>
    </xf>
    <xf numFmtId="0" fontId="0" fillId="15" borderId="73" xfId="0" applyFill="1" applyBorder="1" applyAlignment="1">
      <alignment horizontal="center" vertical="center" wrapText="1"/>
    </xf>
    <xf numFmtId="0" fontId="0" fillId="15" borderId="98" xfId="0" applyFill="1" applyBorder="1" applyAlignment="1">
      <alignment horizontal="center" vertical="center" wrapText="1"/>
    </xf>
    <xf numFmtId="0" fontId="0" fillId="15" borderId="152" xfId="0" applyFill="1" applyBorder="1" applyAlignment="1">
      <alignment horizontal="center" vertical="center" wrapText="1"/>
    </xf>
    <xf numFmtId="0" fontId="0" fillId="16" borderId="104" xfId="0" applyFill="1" applyBorder="1" applyAlignment="1">
      <alignment horizontal="center" vertical="center"/>
    </xf>
    <xf numFmtId="0" fontId="0" fillId="16" borderId="151" xfId="0" applyFill="1" applyBorder="1" applyAlignment="1">
      <alignment horizontal="center" vertical="center"/>
    </xf>
    <xf numFmtId="0" fontId="0" fillId="16" borderId="72" xfId="0" applyFill="1" applyBorder="1" applyAlignment="1">
      <alignment horizontal="center" vertical="center"/>
    </xf>
    <xf numFmtId="0" fontId="0" fillId="16" borderId="0" xfId="0" applyFill="1" applyAlignment="1">
      <alignment horizontal="center" vertical="center"/>
    </xf>
    <xf numFmtId="0" fontId="0" fillId="16" borderId="150" xfId="0" applyFill="1" applyBorder="1" applyAlignment="1">
      <alignment horizontal="center" vertical="center"/>
    </xf>
    <xf numFmtId="0" fontId="0" fillId="16" borderId="73" xfId="0" applyFill="1" applyBorder="1" applyAlignment="1">
      <alignment horizontal="center" vertical="center"/>
    </xf>
    <xf numFmtId="0" fontId="0" fillId="16" borderId="98" xfId="0" applyFill="1" applyBorder="1" applyAlignment="1">
      <alignment horizontal="center" vertical="center"/>
    </xf>
    <xf numFmtId="0" fontId="0" fillId="16" borderId="152" xfId="0" applyFill="1" applyBorder="1" applyAlignment="1">
      <alignment horizontal="center" vertical="center"/>
    </xf>
    <xf numFmtId="0" fontId="45" fillId="16" borderId="104" xfId="0" applyFont="1" applyFill="1" applyBorder="1" applyAlignment="1">
      <alignment horizontal="center"/>
    </xf>
    <xf numFmtId="0" fontId="45" fillId="16" borderId="151" xfId="0" applyFont="1" applyFill="1" applyBorder="1" applyAlignment="1">
      <alignment horizontal="center"/>
    </xf>
    <xf numFmtId="0" fontId="45" fillId="16" borderId="0" xfId="0" applyFont="1" applyFill="1" applyAlignment="1">
      <alignment horizontal="center"/>
    </xf>
    <xf numFmtId="0" fontId="45" fillId="16" borderId="150" xfId="0" applyFont="1" applyFill="1" applyBorder="1" applyAlignment="1">
      <alignment horizontal="center"/>
    </xf>
    <xf numFmtId="0" fontId="45" fillId="16" borderId="98" xfId="0" applyFont="1" applyFill="1" applyBorder="1" applyAlignment="1">
      <alignment horizontal="center"/>
    </xf>
    <xf numFmtId="0" fontId="45" fillId="16" borderId="152" xfId="0" applyFont="1" applyFill="1" applyBorder="1" applyAlignment="1">
      <alignment horizontal="center"/>
    </xf>
    <xf numFmtId="0" fontId="44" fillId="12" borderId="75" xfId="0" applyFont="1" applyFill="1" applyBorder="1" applyAlignment="1">
      <alignment horizontal="center" vertical="center"/>
    </xf>
    <xf numFmtId="0" fontId="0" fillId="12" borderId="104" xfId="0" applyFill="1" applyBorder="1" applyAlignment="1">
      <alignment horizontal="center" vertical="center"/>
    </xf>
    <xf numFmtId="0" fontId="0" fillId="12" borderId="151" xfId="0" applyFill="1" applyBorder="1" applyAlignment="1">
      <alignment horizontal="center" vertical="center"/>
    </xf>
    <xf numFmtId="0" fontId="0" fillId="12" borderId="72" xfId="0" applyFill="1" applyBorder="1" applyAlignment="1">
      <alignment horizontal="center" vertical="center"/>
    </xf>
    <xf numFmtId="0" fontId="0" fillId="12" borderId="0" xfId="0" applyFill="1" applyAlignment="1">
      <alignment horizontal="center" vertical="center"/>
    </xf>
    <xf numFmtId="0" fontId="0" fillId="12" borderId="150" xfId="0" applyFill="1" applyBorder="1" applyAlignment="1">
      <alignment horizontal="center" vertical="center"/>
    </xf>
    <xf numFmtId="0" fontId="0" fillId="12" borderId="73" xfId="0" applyFill="1" applyBorder="1" applyAlignment="1">
      <alignment horizontal="center" vertical="center"/>
    </xf>
    <xf numFmtId="0" fontId="0" fillId="12" borderId="98" xfId="0" applyFill="1" applyBorder="1" applyAlignment="1">
      <alignment horizontal="center" vertical="center"/>
    </xf>
    <xf numFmtId="0" fontId="0" fillId="12" borderId="152" xfId="0" applyFill="1" applyBorder="1" applyAlignment="1">
      <alignment horizontal="center" vertical="center"/>
    </xf>
    <xf numFmtId="0" fontId="45" fillId="12" borderId="104" xfId="0" applyFont="1" applyFill="1" applyBorder="1" applyAlignment="1">
      <alignment horizontal="center"/>
    </xf>
    <xf numFmtId="0" fontId="45" fillId="12" borderId="151" xfId="0" applyFont="1" applyFill="1" applyBorder="1" applyAlignment="1">
      <alignment horizontal="center"/>
    </xf>
    <xf numFmtId="0" fontId="45" fillId="12" borderId="0" xfId="0" applyFont="1" applyFill="1" applyAlignment="1">
      <alignment horizontal="center"/>
    </xf>
    <xf numFmtId="0" fontId="45" fillId="12" borderId="150" xfId="0" applyFont="1" applyFill="1" applyBorder="1" applyAlignment="1">
      <alignment horizontal="center"/>
    </xf>
    <xf numFmtId="0" fontId="45" fillId="12" borderId="98" xfId="0" applyFont="1" applyFill="1" applyBorder="1" applyAlignment="1">
      <alignment horizontal="center"/>
    </xf>
    <xf numFmtId="0" fontId="45" fillId="12" borderId="152" xfId="0" applyFont="1" applyFill="1" applyBorder="1" applyAlignment="1">
      <alignment horizontal="center"/>
    </xf>
    <xf numFmtId="0" fontId="44" fillId="18" borderId="75" xfId="0" applyFont="1" applyFill="1" applyBorder="1" applyAlignment="1">
      <alignment horizontal="center" vertical="center" wrapText="1"/>
    </xf>
    <xf numFmtId="0" fontId="44" fillId="18" borderId="104" xfId="0" applyFont="1" applyFill="1" applyBorder="1" applyAlignment="1">
      <alignment horizontal="center" vertical="center" wrapText="1"/>
    </xf>
    <xf numFmtId="0" fontId="44" fillId="18" borderId="72" xfId="0" applyFont="1" applyFill="1" applyBorder="1" applyAlignment="1">
      <alignment horizontal="center" vertical="center" wrapText="1"/>
    </xf>
    <xf numFmtId="0" fontId="44" fillId="18" borderId="0" xfId="0" applyFont="1" applyFill="1" applyAlignment="1">
      <alignment horizontal="center" vertical="center" wrapText="1"/>
    </xf>
    <xf numFmtId="0" fontId="44" fillId="18" borderId="73" xfId="0" applyFont="1" applyFill="1" applyBorder="1" applyAlignment="1">
      <alignment horizontal="center" vertical="center" wrapText="1"/>
    </xf>
    <xf numFmtId="0" fontId="44" fillId="18" borderId="98" xfId="0" applyFont="1" applyFill="1" applyBorder="1" applyAlignment="1">
      <alignment horizontal="center" vertical="center" wrapText="1"/>
    </xf>
    <xf numFmtId="0" fontId="2" fillId="0" borderId="153" xfId="0" applyFont="1" applyBorder="1" applyAlignment="1">
      <alignment horizontal="center"/>
    </xf>
    <xf numFmtId="0" fontId="2" fillId="0" borderId="154" xfId="0" applyFont="1" applyBorder="1" applyAlignment="1">
      <alignment horizontal="center"/>
    </xf>
    <xf numFmtId="0" fontId="14" fillId="3" borderId="154" xfId="0" applyFont="1" applyFill="1" applyBorder="1" applyAlignment="1">
      <alignment horizontal="center" vertical="center" wrapText="1"/>
    </xf>
    <xf numFmtId="0" fontId="60" fillId="0" borderId="158" xfId="0" applyFont="1" applyBorder="1" applyAlignment="1">
      <alignment horizontal="justify" vertical="center" wrapText="1"/>
    </xf>
    <xf numFmtId="0" fontId="60" fillId="0" borderId="36" xfId="0" applyFont="1" applyBorder="1" applyAlignment="1">
      <alignment horizontal="justify" vertical="center" wrapText="1"/>
    </xf>
    <xf numFmtId="0" fontId="53" fillId="0" borderId="160" xfId="0" applyFont="1" applyBorder="1" applyAlignment="1">
      <alignment horizontal="left" vertical="center" wrapText="1"/>
    </xf>
    <xf numFmtId="0" fontId="53" fillId="0" borderId="86" xfId="0" applyFont="1" applyBorder="1" applyAlignment="1">
      <alignment horizontal="left" vertical="center" wrapText="1"/>
    </xf>
    <xf numFmtId="0" fontId="53" fillId="5" borderId="158" xfId="0" applyFont="1" applyFill="1" applyBorder="1" applyAlignment="1">
      <alignment horizontal="justify" vertical="center" wrapText="1"/>
    </xf>
    <xf numFmtId="0" fontId="53" fillId="5" borderId="36" xfId="0" applyFont="1" applyFill="1" applyBorder="1" applyAlignment="1">
      <alignment horizontal="justify" vertical="center" wrapText="1"/>
    </xf>
    <xf numFmtId="0" fontId="53" fillId="0" borderId="158" xfId="0" applyFont="1" applyBorder="1" applyAlignment="1">
      <alignment horizontal="justify" vertical="center" wrapText="1"/>
    </xf>
    <xf numFmtId="0" fontId="53" fillId="0" borderId="36" xfId="0" applyFont="1" applyBorder="1" applyAlignment="1">
      <alignment horizontal="justify" vertical="center" wrapText="1"/>
    </xf>
    <xf numFmtId="0" fontId="53" fillId="0" borderId="7" xfId="0" applyFont="1" applyBorder="1" applyAlignment="1">
      <alignment horizontal="left" vertical="center" wrapText="1"/>
    </xf>
    <xf numFmtId="0" fontId="53" fillId="0" borderId="0" xfId="0" applyFont="1" applyAlignment="1">
      <alignment horizontal="left" vertical="center" wrapText="1"/>
    </xf>
    <xf numFmtId="0" fontId="53" fillId="0" borderId="164" xfId="0" applyFont="1" applyBorder="1" applyAlignment="1">
      <alignment horizontal="left" vertical="center" wrapText="1"/>
    </xf>
    <xf numFmtId="0" fontId="53" fillId="0" borderId="19" xfId="0" applyFont="1" applyBorder="1" applyAlignment="1">
      <alignment horizontal="left" vertical="center" wrapText="1"/>
    </xf>
    <xf numFmtId="1" fontId="53" fillId="5" borderId="64" xfId="0" applyNumberFormat="1" applyFont="1" applyFill="1" applyBorder="1" applyAlignment="1">
      <alignment horizontal="center" vertical="center" wrapText="1"/>
    </xf>
    <xf numFmtId="1" fontId="53" fillId="5" borderId="68" xfId="0" applyNumberFormat="1" applyFont="1" applyFill="1" applyBorder="1" applyAlignment="1">
      <alignment horizontal="center" vertical="center" wrapText="1"/>
    </xf>
    <xf numFmtId="1" fontId="53" fillId="5" borderId="65" xfId="0" applyNumberFormat="1" applyFont="1" applyFill="1" applyBorder="1" applyAlignment="1">
      <alignment horizontal="center" vertical="center" wrapText="1"/>
    </xf>
    <xf numFmtId="1" fontId="53" fillId="5" borderId="133" xfId="0" applyNumberFormat="1" applyFont="1" applyFill="1" applyBorder="1" applyAlignment="1">
      <alignment horizontal="center" vertical="center" wrapText="1"/>
    </xf>
    <xf numFmtId="1" fontId="53" fillId="5" borderId="63" xfId="0" applyNumberFormat="1" applyFont="1" applyFill="1" applyBorder="1" applyAlignment="1">
      <alignment horizontal="center" vertical="center" wrapText="1"/>
    </xf>
    <xf numFmtId="1" fontId="53" fillId="5" borderId="67" xfId="0" applyNumberFormat="1" applyFont="1" applyFill="1" applyBorder="1" applyAlignment="1">
      <alignment horizontal="center" vertical="center" wrapText="1"/>
    </xf>
    <xf numFmtId="0" fontId="57" fillId="0" borderId="158" xfId="0" applyFont="1" applyBorder="1" applyAlignment="1">
      <alignment horizontal="left" vertical="center" wrapText="1"/>
    </xf>
    <xf numFmtId="0" fontId="57" fillId="0" borderId="159" xfId="0" applyFont="1" applyBorder="1" applyAlignment="1">
      <alignment horizontal="left" vertical="center" wrapText="1"/>
    </xf>
    <xf numFmtId="0" fontId="54" fillId="0" borderId="74" xfId="0" applyFont="1" applyBorder="1" applyAlignment="1">
      <alignment horizontal="center" vertical="center" wrapText="1"/>
    </xf>
    <xf numFmtId="0" fontId="54" fillId="0" borderId="0" xfId="0" applyFont="1" applyAlignment="1">
      <alignment horizontal="center" vertical="center" wrapText="1"/>
    </xf>
    <xf numFmtId="0" fontId="58" fillId="5" borderId="165" xfId="0" applyFont="1" applyFill="1" applyBorder="1" applyAlignment="1">
      <alignment horizontal="justify" vertical="center" wrapText="1"/>
    </xf>
    <xf numFmtId="0" fontId="58" fillId="5" borderId="161" xfId="0" applyFont="1" applyFill="1" applyBorder="1" applyAlignment="1">
      <alignment horizontal="justify" vertical="center" wrapText="1"/>
    </xf>
    <xf numFmtId="0" fontId="53" fillId="5" borderId="160" xfId="0" applyFont="1" applyFill="1" applyBorder="1" applyAlignment="1">
      <alignment horizontal="justify" vertical="center" wrapText="1"/>
    </xf>
    <xf numFmtId="0" fontId="53" fillId="5" borderId="86" xfId="0" applyFont="1" applyFill="1" applyBorder="1" applyAlignment="1">
      <alignment horizontal="justify" vertical="center" wrapText="1"/>
    </xf>
    <xf numFmtId="0" fontId="53" fillId="5" borderId="164" xfId="0" applyFont="1" applyFill="1" applyBorder="1" applyAlignment="1">
      <alignment horizontal="justify" vertical="center" wrapText="1"/>
    </xf>
    <xf numFmtId="0" fontId="53" fillId="5" borderId="19" xfId="0" applyFont="1" applyFill="1" applyBorder="1" applyAlignment="1">
      <alignment horizontal="justify" vertical="center" wrapText="1"/>
    </xf>
    <xf numFmtId="0" fontId="53" fillId="5" borderId="38" xfId="0" applyFont="1" applyFill="1" applyBorder="1" applyAlignment="1">
      <alignment horizontal="center" vertical="center" wrapText="1"/>
    </xf>
    <xf numFmtId="0" fontId="53" fillId="5" borderId="47" xfId="0" applyFont="1" applyFill="1" applyBorder="1" applyAlignment="1">
      <alignment horizontal="center" vertical="center" wrapText="1"/>
    </xf>
    <xf numFmtId="0" fontId="53" fillId="5" borderId="167" xfId="0" applyFont="1" applyFill="1" applyBorder="1" applyAlignment="1">
      <alignment horizontal="center" vertical="center" wrapText="1"/>
    </xf>
    <xf numFmtId="0" fontId="53" fillId="5" borderId="166" xfId="0" applyFont="1" applyFill="1" applyBorder="1" applyAlignment="1">
      <alignment horizontal="center" vertical="center" wrapText="1"/>
    </xf>
    <xf numFmtId="0" fontId="63" fillId="0" borderId="0" xfId="0" applyFont="1" applyAlignment="1">
      <alignment vertical="center" wrapText="1"/>
    </xf>
    <xf numFmtId="0" fontId="63" fillId="0" borderId="19" xfId="0" applyFont="1" applyBorder="1" applyAlignment="1">
      <alignment vertical="center" wrapText="1"/>
    </xf>
    <xf numFmtId="0" fontId="14" fillId="3" borderId="158" xfId="0" applyFont="1" applyFill="1" applyBorder="1" applyAlignment="1">
      <alignment horizontal="justify" vertical="center" wrapText="1"/>
    </xf>
    <xf numFmtId="0" fontId="14" fillId="3" borderId="36" xfId="0" applyFont="1" applyFill="1" applyBorder="1" applyAlignment="1">
      <alignment horizontal="justify" vertical="center" wrapText="1"/>
    </xf>
    <xf numFmtId="0" fontId="16" fillId="0" borderId="155" xfId="0" applyFont="1" applyBorder="1" applyAlignment="1">
      <alignment horizontal="center" vertical="center" wrapText="1"/>
    </xf>
    <xf numFmtId="0" fontId="16" fillId="0" borderId="171" xfId="0" applyFont="1" applyBorder="1" applyAlignment="1">
      <alignment horizontal="center" vertical="center" wrapText="1"/>
    </xf>
    <xf numFmtId="0" fontId="15" fillId="0" borderId="156" xfId="0" applyFont="1" applyBorder="1" applyAlignment="1">
      <alignment horizontal="center" vertical="center" wrapText="1"/>
    </xf>
    <xf numFmtId="0" fontId="15" fillId="0" borderId="172" xfId="0" applyFont="1" applyBorder="1" applyAlignment="1">
      <alignment horizontal="center" vertical="center" wrapText="1"/>
    </xf>
    <xf numFmtId="0" fontId="16" fillId="0" borderId="156" xfId="0" applyFont="1" applyBorder="1" applyAlignment="1">
      <alignment horizontal="center" vertical="center" wrapText="1"/>
    </xf>
    <xf numFmtId="0" fontId="16" fillId="0" borderId="172" xfId="0" applyFont="1" applyBorder="1" applyAlignment="1">
      <alignment horizontal="center" vertical="center" wrapText="1"/>
    </xf>
    <xf numFmtId="0" fontId="37" fillId="0" borderId="157" xfId="0" applyFont="1" applyBorder="1" applyAlignment="1">
      <alignment horizontal="center" vertical="center" wrapText="1"/>
    </xf>
    <xf numFmtId="0" fontId="37" fillId="0" borderId="173" xfId="0" applyFont="1" applyBorder="1" applyAlignment="1">
      <alignment horizontal="center" vertical="center" wrapText="1"/>
    </xf>
    <xf numFmtId="0" fontId="37" fillId="5" borderId="62" xfId="0" applyFont="1" applyFill="1" applyBorder="1" applyAlignment="1">
      <alignment horizontal="center" vertical="center" wrapText="1"/>
    </xf>
    <xf numFmtId="0" fontId="37" fillId="0" borderId="144" xfId="0" applyFont="1" applyBorder="1" applyAlignment="1">
      <alignment horizontal="center" vertical="center" wrapText="1"/>
    </xf>
    <xf numFmtId="0" fontId="37" fillId="0" borderId="138" xfId="0" applyFont="1" applyBorder="1" applyAlignment="1">
      <alignment horizontal="center" vertical="center" wrapText="1"/>
    </xf>
    <xf numFmtId="0" fontId="37" fillId="0" borderId="130" xfId="0" applyFont="1" applyBorder="1" applyAlignment="1">
      <alignment horizontal="center" vertical="center" wrapText="1"/>
    </xf>
    <xf numFmtId="0" fontId="37" fillId="0" borderId="130" xfId="0" applyFont="1" applyBorder="1" applyAlignment="1" applyProtection="1">
      <alignment vertical="center" wrapText="1"/>
      <protection locked="0"/>
    </xf>
    <xf numFmtId="0" fontId="37" fillId="0" borderId="138" xfId="0" applyFont="1" applyBorder="1" applyAlignment="1" applyProtection="1">
      <alignment vertical="center" wrapText="1"/>
      <protection locked="0"/>
    </xf>
    <xf numFmtId="0" fontId="37" fillId="5" borderId="22" xfId="0" applyFont="1" applyFill="1" applyBorder="1" applyAlignment="1">
      <alignment horizontal="center" vertical="center" wrapText="1"/>
    </xf>
    <xf numFmtId="0" fontId="37" fillId="0" borderId="65" xfId="0" applyFont="1" applyBorder="1" applyAlignment="1">
      <alignment horizontal="center" vertical="center" wrapText="1"/>
    </xf>
    <xf numFmtId="0" fontId="37" fillId="0" borderId="133" xfId="0" applyFont="1" applyBorder="1" applyAlignment="1">
      <alignment horizontal="center" vertical="center" wrapText="1"/>
    </xf>
    <xf numFmtId="0" fontId="14" fillId="3" borderId="104" xfId="0" applyFont="1" applyFill="1" applyBorder="1" applyAlignment="1">
      <alignment horizontal="center" vertical="center" wrapText="1"/>
    </xf>
    <xf numFmtId="0" fontId="14" fillId="3" borderId="0" xfId="0" applyFont="1" applyFill="1" applyBorder="1" applyAlignment="1">
      <alignment horizontal="center" vertical="center" wrapText="1"/>
    </xf>
    <xf numFmtId="0" fontId="14" fillId="3" borderId="98" xfId="0" applyFont="1" applyFill="1" applyBorder="1" applyAlignment="1">
      <alignment horizontal="center" vertical="center" wrapText="1"/>
    </xf>
    <xf numFmtId="0" fontId="35" fillId="4" borderId="73" xfId="0" applyFont="1" applyFill="1" applyBorder="1" applyAlignment="1">
      <alignment horizontal="center" vertical="center" wrapText="1"/>
    </xf>
    <xf numFmtId="0" fontId="14" fillId="3" borderId="157" xfId="0" applyFont="1" applyFill="1" applyBorder="1" applyAlignment="1">
      <alignment horizontal="center" vertical="center" wrapText="1"/>
    </xf>
    <xf numFmtId="0" fontId="14" fillId="3" borderId="173" xfId="0" applyFont="1" applyFill="1" applyBorder="1" applyAlignment="1">
      <alignment horizontal="center" vertical="center" wrapText="1"/>
    </xf>
    <xf numFmtId="0" fontId="16" fillId="2" borderId="156" xfId="0" applyFont="1" applyFill="1" applyBorder="1" applyAlignment="1" applyProtection="1">
      <alignment horizontal="center" vertical="center" wrapText="1"/>
      <protection locked="0"/>
    </xf>
    <xf numFmtId="0" fontId="16" fillId="2" borderId="172" xfId="0" applyFont="1" applyFill="1" applyBorder="1" applyAlignment="1" applyProtection="1">
      <alignment horizontal="center" vertical="center" wrapText="1"/>
      <protection locked="0"/>
    </xf>
    <xf numFmtId="0" fontId="16" fillId="2" borderId="51"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doughnutChart>
        <c:varyColors val="1"/>
        <c:ser>
          <c:idx val="0"/>
          <c:order val="0"/>
          <c:dPt>
            <c:idx val="0"/>
            <c:bubble3D val="0"/>
            <c:spPr>
              <a:solidFill>
                <a:srgbClr val="FF0000"/>
              </a:solidFill>
            </c:spPr>
            <c:extLst>
              <c:ext xmlns:c16="http://schemas.microsoft.com/office/drawing/2014/chart" uri="{C3380CC4-5D6E-409C-BE32-E72D297353CC}">
                <c16:uniqueId val="{00000001-AC30-49BE-BB0F-0EE6FBC25D38}"/>
              </c:ext>
            </c:extLst>
          </c:dPt>
          <c:dPt>
            <c:idx val="1"/>
            <c:bubble3D val="0"/>
            <c:spPr>
              <a:solidFill>
                <a:srgbClr val="FFC000"/>
              </a:solidFill>
            </c:spPr>
            <c:extLst>
              <c:ext xmlns:c16="http://schemas.microsoft.com/office/drawing/2014/chart" uri="{C3380CC4-5D6E-409C-BE32-E72D297353CC}">
                <c16:uniqueId val="{00000003-AC30-49BE-BB0F-0EE6FBC25D38}"/>
              </c:ext>
            </c:extLst>
          </c:dPt>
          <c:dPt>
            <c:idx val="2"/>
            <c:bubble3D val="0"/>
            <c:spPr>
              <a:solidFill>
                <a:srgbClr val="00B050"/>
              </a:solidFill>
            </c:spPr>
            <c:extLst>
              <c:ext xmlns:c16="http://schemas.microsoft.com/office/drawing/2014/chart" uri="{C3380CC4-5D6E-409C-BE32-E72D297353CC}">
                <c16:uniqueId val="{00000005-AC30-49BE-BB0F-0EE6FBC25D38}"/>
              </c:ext>
            </c:extLst>
          </c:dPt>
          <c:dPt>
            <c:idx val="3"/>
            <c:bubble3D val="0"/>
            <c:spPr>
              <a:noFill/>
            </c:spPr>
            <c:extLst>
              <c:ext xmlns:c16="http://schemas.microsoft.com/office/drawing/2014/chart" uri="{C3380CC4-5D6E-409C-BE32-E72D297353CC}">
                <c16:uniqueId val="{00000007-AC30-49BE-BB0F-0EE6FBC25D38}"/>
              </c:ext>
            </c:extLst>
          </c:dPt>
          <c:val>
            <c:numRef>
              <c:f>[1]Formulas!$B$7:$B$10</c:f>
              <c:numCache>
                <c:formatCode>General</c:formatCode>
                <c:ptCount val="4"/>
                <c:pt idx="0">
                  <c:v>6</c:v>
                </c:pt>
                <c:pt idx="1">
                  <c:v>12</c:v>
                </c:pt>
                <c:pt idx="2">
                  <c:v>6</c:v>
                </c:pt>
                <c:pt idx="3">
                  <c:v>24</c:v>
                </c:pt>
              </c:numCache>
            </c:numRef>
          </c:val>
          <c:extLst>
            <c:ext xmlns:c16="http://schemas.microsoft.com/office/drawing/2014/chart" uri="{C3380CC4-5D6E-409C-BE32-E72D297353CC}">
              <c16:uniqueId val="{00000008-AC30-49BE-BB0F-0EE6FBC25D38}"/>
            </c:ext>
          </c:extLst>
        </c:ser>
        <c:dLbls>
          <c:showLegendKey val="0"/>
          <c:showVal val="0"/>
          <c:showCatName val="0"/>
          <c:showSerName val="0"/>
          <c:showPercent val="0"/>
          <c:showBubbleSize val="0"/>
          <c:showLeaderLines val="1"/>
        </c:dLbls>
        <c:firstSliceAng val="270"/>
        <c:holeSize val="50"/>
      </c:doughnutChart>
      <c:pieChart>
        <c:varyColors val="1"/>
        <c:ser>
          <c:idx val="1"/>
          <c:order val="1"/>
          <c:tx>
            <c:v>Pointer</c:v>
          </c:tx>
          <c:explosion val="3"/>
          <c:dPt>
            <c:idx val="0"/>
            <c:bubble3D val="0"/>
            <c:spPr>
              <a:noFill/>
            </c:spPr>
            <c:extLst>
              <c:ext xmlns:c16="http://schemas.microsoft.com/office/drawing/2014/chart" uri="{C3380CC4-5D6E-409C-BE32-E72D297353CC}">
                <c16:uniqueId val="{0000000A-AC30-49BE-BB0F-0EE6FBC25D38}"/>
              </c:ext>
            </c:extLst>
          </c:dPt>
          <c:dPt>
            <c:idx val="1"/>
            <c:bubble3D val="0"/>
            <c:spPr>
              <a:solidFill>
                <a:schemeClr val="tx1"/>
              </a:solidFill>
            </c:spPr>
            <c:extLst>
              <c:ext xmlns:c16="http://schemas.microsoft.com/office/drawing/2014/chart" uri="{C3380CC4-5D6E-409C-BE32-E72D297353CC}">
                <c16:uniqueId val="{0000000C-AC30-49BE-BB0F-0EE6FBC25D38}"/>
              </c:ext>
            </c:extLst>
          </c:dPt>
          <c:dPt>
            <c:idx val="2"/>
            <c:bubble3D val="0"/>
            <c:spPr>
              <a:noFill/>
            </c:spPr>
            <c:extLst>
              <c:ext xmlns:c16="http://schemas.microsoft.com/office/drawing/2014/chart" uri="{C3380CC4-5D6E-409C-BE32-E72D297353CC}">
                <c16:uniqueId val="{0000000E-AC30-49BE-BB0F-0EE6FBC25D38}"/>
              </c:ext>
            </c:extLst>
          </c:dPt>
          <c:dLbls>
            <c:dLbl>
              <c:idx val="0"/>
              <c:layout>
                <c:manualLayout>
                  <c:x val="0.14281714785651795"/>
                  <c:y val="-0.1817417614464858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AC30-49BE-BB0F-0EE6FBC25D38}"/>
                </c:ext>
              </c:extLst>
            </c:dLbl>
            <c:dLbl>
              <c:idx val="2"/>
              <c:layout>
                <c:manualLayout>
                  <c:x val="6.1183070866141734E-2"/>
                  <c:y val="-0.294753937007874"/>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AC30-49BE-BB0F-0EE6FBC25D3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extLst>
          </c:dLbls>
          <c:val>
            <c:numRef>
              <c:f>[1]Formulas!$E$7:$E$9</c:f>
              <c:numCache>
                <c:formatCode>General</c:formatCode>
                <c:ptCount val="3"/>
                <c:pt idx="0">
                  <c:v>9</c:v>
                </c:pt>
                <c:pt idx="1">
                  <c:v>0.25</c:v>
                </c:pt>
                <c:pt idx="2">
                  <c:v>24</c:v>
                </c:pt>
              </c:numCache>
            </c:numRef>
          </c:val>
          <c:extLst>
            <c:ext xmlns:c16="http://schemas.microsoft.com/office/drawing/2014/chart" uri="{C3380CC4-5D6E-409C-BE32-E72D297353CC}">
              <c16:uniqueId val="{0000000F-AC30-49BE-BB0F-0EE6FBC25D38}"/>
            </c:ext>
          </c:extLst>
        </c:ser>
        <c:dLbls>
          <c:showLegendKey val="0"/>
          <c:showVal val="0"/>
          <c:showCatName val="0"/>
          <c:showSerName val="0"/>
          <c:showPercent val="0"/>
          <c:showBubbleSize val="0"/>
          <c:showLeaderLines val="1"/>
        </c:dLbls>
        <c:firstSliceAng val="270"/>
      </c:pieChart>
    </c:plotArea>
    <c:plotVisOnly val="1"/>
    <c:dispBlanksAs val="gap"/>
    <c:showDLblsOverMax val="0"/>
  </c:chart>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doughnutChart>
        <c:varyColors val="1"/>
        <c:ser>
          <c:idx val="0"/>
          <c:order val="0"/>
          <c:dPt>
            <c:idx val="0"/>
            <c:bubble3D val="0"/>
            <c:spPr>
              <a:solidFill>
                <a:srgbClr val="FF0000"/>
              </a:solidFill>
            </c:spPr>
            <c:extLst>
              <c:ext xmlns:c16="http://schemas.microsoft.com/office/drawing/2014/chart" uri="{C3380CC4-5D6E-409C-BE32-E72D297353CC}">
                <c16:uniqueId val="{00000001-BA52-4230-BE91-722306B37618}"/>
              </c:ext>
            </c:extLst>
          </c:dPt>
          <c:dPt>
            <c:idx val="1"/>
            <c:bubble3D val="0"/>
            <c:spPr>
              <a:solidFill>
                <a:srgbClr val="FFC000"/>
              </a:solidFill>
            </c:spPr>
            <c:extLst>
              <c:ext xmlns:c16="http://schemas.microsoft.com/office/drawing/2014/chart" uri="{C3380CC4-5D6E-409C-BE32-E72D297353CC}">
                <c16:uniqueId val="{00000003-BA52-4230-BE91-722306B37618}"/>
              </c:ext>
            </c:extLst>
          </c:dPt>
          <c:dPt>
            <c:idx val="2"/>
            <c:bubble3D val="0"/>
            <c:spPr>
              <a:solidFill>
                <a:srgbClr val="00B050"/>
              </a:solidFill>
            </c:spPr>
            <c:extLst>
              <c:ext xmlns:c16="http://schemas.microsoft.com/office/drawing/2014/chart" uri="{C3380CC4-5D6E-409C-BE32-E72D297353CC}">
                <c16:uniqueId val="{00000005-BA52-4230-BE91-722306B37618}"/>
              </c:ext>
            </c:extLst>
          </c:dPt>
          <c:dPt>
            <c:idx val="3"/>
            <c:bubble3D val="0"/>
            <c:spPr>
              <a:noFill/>
            </c:spPr>
            <c:extLst>
              <c:ext xmlns:c16="http://schemas.microsoft.com/office/drawing/2014/chart" uri="{C3380CC4-5D6E-409C-BE32-E72D297353CC}">
                <c16:uniqueId val="{00000007-BA52-4230-BE91-722306B37618}"/>
              </c:ext>
            </c:extLst>
          </c:dPt>
          <c:val>
            <c:numRef>
              <c:f>[1]Formulas!$B$13:$B$16</c:f>
              <c:numCache>
                <c:formatCode>General</c:formatCode>
                <c:ptCount val="4"/>
                <c:pt idx="0">
                  <c:v>4</c:v>
                </c:pt>
                <c:pt idx="1">
                  <c:v>6</c:v>
                </c:pt>
                <c:pt idx="2">
                  <c:v>4</c:v>
                </c:pt>
                <c:pt idx="3">
                  <c:v>14</c:v>
                </c:pt>
              </c:numCache>
            </c:numRef>
          </c:val>
          <c:extLst>
            <c:ext xmlns:c16="http://schemas.microsoft.com/office/drawing/2014/chart" uri="{C3380CC4-5D6E-409C-BE32-E72D297353CC}">
              <c16:uniqueId val="{00000008-BA52-4230-BE91-722306B37618}"/>
            </c:ext>
          </c:extLst>
        </c:ser>
        <c:dLbls>
          <c:showLegendKey val="0"/>
          <c:showVal val="0"/>
          <c:showCatName val="0"/>
          <c:showSerName val="0"/>
          <c:showPercent val="0"/>
          <c:showBubbleSize val="0"/>
          <c:showLeaderLines val="1"/>
        </c:dLbls>
        <c:firstSliceAng val="270"/>
        <c:holeSize val="50"/>
      </c:doughnutChart>
      <c:pieChart>
        <c:varyColors val="1"/>
        <c:ser>
          <c:idx val="1"/>
          <c:order val="1"/>
          <c:explosion val="3"/>
          <c:dPt>
            <c:idx val="0"/>
            <c:bubble3D val="0"/>
            <c:spPr>
              <a:noFill/>
            </c:spPr>
            <c:extLst>
              <c:ext xmlns:c16="http://schemas.microsoft.com/office/drawing/2014/chart" uri="{C3380CC4-5D6E-409C-BE32-E72D297353CC}">
                <c16:uniqueId val="{0000000A-BA52-4230-BE91-722306B37618}"/>
              </c:ext>
            </c:extLst>
          </c:dPt>
          <c:dPt>
            <c:idx val="1"/>
            <c:bubble3D val="0"/>
            <c:spPr>
              <a:solidFill>
                <a:schemeClr val="tx1"/>
              </a:solidFill>
            </c:spPr>
            <c:extLst>
              <c:ext xmlns:c16="http://schemas.microsoft.com/office/drawing/2014/chart" uri="{C3380CC4-5D6E-409C-BE32-E72D297353CC}">
                <c16:uniqueId val="{0000000C-BA52-4230-BE91-722306B37618}"/>
              </c:ext>
            </c:extLst>
          </c:dPt>
          <c:dPt>
            <c:idx val="2"/>
            <c:bubble3D val="0"/>
            <c:spPr>
              <a:noFill/>
            </c:spPr>
            <c:extLst>
              <c:ext xmlns:c16="http://schemas.microsoft.com/office/drawing/2014/chart" uri="{C3380CC4-5D6E-409C-BE32-E72D297353CC}">
                <c16:uniqueId val="{0000000E-BA52-4230-BE91-722306B37618}"/>
              </c:ext>
            </c:extLst>
          </c:dPt>
          <c:dLbls>
            <c:dLbl>
              <c:idx val="0"/>
              <c:layout>
                <c:manualLayout>
                  <c:x val="0.24051837270341209"/>
                  <c:y val="0.1060766961651917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A52-4230-BE91-722306B37618}"/>
                </c:ext>
              </c:extLst>
            </c:dLbl>
            <c:dLbl>
              <c:idx val="2"/>
              <c:layout>
                <c:manualLayout>
                  <c:x val="0.13302221920535795"/>
                  <c:y val="-0.43634682832787491"/>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BA52-4230-BE91-722306B3761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extLst>
          </c:dLbls>
          <c:val>
            <c:numRef>
              <c:f>[1]Formulas!$E$13:$E$15</c:f>
              <c:numCache>
                <c:formatCode>General</c:formatCode>
                <c:ptCount val="3"/>
                <c:pt idx="0">
                  <c:v>9</c:v>
                </c:pt>
                <c:pt idx="1">
                  <c:v>0.25</c:v>
                </c:pt>
                <c:pt idx="2">
                  <c:v>14</c:v>
                </c:pt>
              </c:numCache>
            </c:numRef>
          </c:val>
          <c:extLst>
            <c:ext xmlns:c16="http://schemas.microsoft.com/office/drawing/2014/chart" uri="{C3380CC4-5D6E-409C-BE32-E72D297353CC}">
              <c16:uniqueId val="{0000000F-BA52-4230-BE91-722306B37618}"/>
            </c:ext>
          </c:extLst>
        </c:ser>
        <c:dLbls>
          <c:showLegendKey val="0"/>
          <c:showVal val="0"/>
          <c:showCatName val="0"/>
          <c:showSerName val="0"/>
          <c:showPercent val="0"/>
          <c:showBubbleSize val="0"/>
          <c:showLeaderLines val="1"/>
        </c:dLbls>
        <c:firstSliceAng val="270"/>
      </c:pieChart>
    </c:plotArea>
    <c:plotVisOnly val="1"/>
    <c:dispBlanksAs val="gap"/>
    <c:showDLblsOverMax val="0"/>
  </c:chart>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doughnutChart>
        <c:varyColors val="1"/>
        <c:ser>
          <c:idx val="0"/>
          <c:order val="0"/>
          <c:dPt>
            <c:idx val="0"/>
            <c:bubble3D val="0"/>
            <c:spPr>
              <a:solidFill>
                <a:srgbClr val="FF0000"/>
              </a:solidFill>
            </c:spPr>
            <c:extLst>
              <c:ext xmlns:c16="http://schemas.microsoft.com/office/drawing/2014/chart" uri="{C3380CC4-5D6E-409C-BE32-E72D297353CC}">
                <c16:uniqueId val="{00000001-F6CC-4E4F-9D64-106CAED117F2}"/>
              </c:ext>
            </c:extLst>
          </c:dPt>
          <c:dPt>
            <c:idx val="1"/>
            <c:bubble3D val="0"/>
            <c:spPr>
              <a:solidFill>
                <a:srgbClr val="FFC000"/>
              </a:solidFill>
            </c:spPr>
            <c:extLst>
              <c:ext xmlns:c16="http://schemas.microsoft.com/office/drawing/2014/chart" uri="{C3380CC4-5D6E-409C-BE32-E72D297353CC}">
                <c16:uniqueId val="{00000003-F6CC-4E4F-9D64-106CAED117F2}"/>
              </c:ext>
            </c:extLst>
          </c:dPt>
          <c:dPt>
            <c:idx val="2"/>
            <c:bubble3D val="0"/>
            <c:spPr>
              <a:solidFill>
                <a:srgbClr val="00B050"/>
              </a:solidFill>
            </c:spPr>
            <c:extLst>
              <c:ext xmlns:c16="http://schemas.microsoft.com/office/drawing/2014/chart" uri="{C3380CC4-5D6E-409C-BE32-E72D297353CC}">
                <c16:uniqueId val="{00000005-F6CC-4E4F-9D64-106CAED117F2}"/>
              </c:ext>
            </c:extLst>
          </c:dPt>
          <c:dPt>
            <c:idx val="3"/>
            <c:bubble3D val="0"/>
            <c:spPr>
              <a:noFill/>
            </c:spPr>
            <c:extLst>
              <c:ext xmlns:c16="http://schemas.microsoft.com/office/drawing/2014/chart" uri="{C3380CC4-5D6E-409C-BE32-E72D297353CC}">
                <c16:uniqueId val="{00000007-F6CC-4E4F-9D64-106CAED117F2}"/>
              </c:ext>
            </c:extLst>
          </c:dPt>
          <c:val>
            <c:numRef>
              <c:f>[1]Formulas!$B$25:$B$28</c:f>
              <c:numCache>
                <c:formatCode>General</c:formatCode>
                <c:ptCount val="4"/>
                <c:pt idx="0">
                  <c:v>25</c:v>
                </c:pt>
                <c:pt idx="1">
                  <c:v>31</c:v>
                </c:pt>
                <c:pt idx="2">
                  <c:v>25</c:v>
                </c:pt>
                <c:pt idx="3">
                  <c:v>81</c:v>
                </c:pt>
              </c:numCache>
            </c:numRef>
          </c:val>
          <c:extLst>
            <c:ext xmlns:c16="http://schemas.microsoft.com/office/drawing/2014/chart" uri="{C3380CC4-5D6E-409C-BE32-E72D297353CC}">
              <c16:uniqueId val="{00000008-F6CC-4E4F-9D64-106CAED117F2}"/>
            </c:ext>
          </c:extLst>
        </c:ser>
        <c:dLbls>
          <c:showLegendKey val="0"/>
          <c:showVal val="0"/>
          <c:showCatName val="0"/>
          <c:showSerName val="0"/>
          <c:showPercent val="0"/>
          <c:showBubbleSize val="0"/>
          <c:showLeaderLines val="1"/>
        </c:dLbls>
        <c:firstSliceAng val="270"/>
        <c:holeSize val="50"/>
      </c:doughnutChart>
      <c:pieChart>
        <c:varyColors val="1"/>
        <c:ser>
          <c:idx val="1"/>
          <c:order val="1"/>
          <c:dPt>
            <c:idx val="0"/>
            <c:bubble3D val="0"/>
            <c:spPr>
              <a:noFill/>
            </c:spPr>
            <c:extLst>
              <c:ext xmlns:c16="http://schemas.microsoft.com/office/drawing/2014/chart" uri="{C3380CC4-5D6E-409C-BE32-E72D297353CC}">
                <c16:uniqueId val="{0000000A-F6CC-4E4F-9D64-106CAED117F2}"/>
              </c:ext>
            </c:extLst>
          </c:dPt>
          <c:dPt>
            <c:idx val="1"/>
            <c:bubble3D val="0"/>
            <c:spPr>
              <a:solidFill>
                <a:schemeClr val="tx1"/>
              </a:solidFill>
            </c:spPr>
            <c:extLst>
              <c:ext xmlns:c16="http://schemas.microsoft.com/office/drawing/2014/chart" uri="{C3380CC4-5D6E-409C-BE32-E72D297353CC}">
                <c16:uniqueId val="{0000000C-F6CC-4E4F-9D64-106CAED117F2}"/>
              </c:ext>
            </c:extLst>
          </c:dPt>
          <c:dPt>
            <c:idx val="2"/>
            <c:bubble3D val="0"/>
            <c:spPr>
              <a:noFill/>
            </c:spPr>
            <c:extLst>
              <c:ext xmlns:c16="http://schemas.microsoft.com/office/drawing/2014/chart" uri="{C3380CC4-5D6E-409C-BE32-E72D297353CC}">
                <c16:uniqueId val="{0000000E-F6CC-4E4F-9D64-106CAED117F2}"/>
              </c:ext>
            </c:extLst>
          </c:dPt>
          <c:dLbls>
            <c:dLbl>
              <c:idx val="0"/>
              <c:layout>
                <c:manualLayout>
                  <c:x val="-2.9599452242382745E-3"/>
                  <c:y val="-9.78448870361793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6CC-4E4F-9D64-106CAED117F2}"/>
                </c:ext>
              </c:extLst>
            </c:dLbl>
            <c:dLbl>
              <c:idx val="2"/>
              <c:layout>
                <c:manualLayout>
                  <c:x val="9.1092091749400885E-3"/>
                  <c:y val="-7.0333796510730281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6CC-4E4F-9D64-106CAED117F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extLst>
          </c:dLbls>
          <c:val>
            <c:numRef>
              <c:f>[1]Formulas!$E$25:$E$27</c:f>
              <c:numCache>
                <c:formatCode>General</c:formatCode>
                <c:ptCount val="3"/>
                <c:pt idx="0">
                  <c:v>2.625</c:v>
                </c:pt>
                <c:pt idx="1">
                  <c:v>0.25</c:v>
                </c:pt>
                <c:pt idx="2">
                  <c:v>81</c:v>
                </c:pt>
              </c:numCache>
            </c:numRef>
          </c:val>
          <c:extLst>
            <c:ext xmlns:c16="http://schemas.microsoft.com/office/drawing/2014/chart" uri="{C3380CC4-5D6E-409C-BE32-E72D297353CC}">
              <c16:uniqueId val="{0000000F-F6CC-4E4F-9D64-106CAED117F2}"/>
            </c:ext>
          </c:extLst>
        </c:ser>
        <c:dLbls>
          <c:showLegendKey val="0"/>
          <c:showVal val="0"/>
          <c:showCatName val="0"/>
          <c:showSerName val="0"/>
          <c:showPercent val="0"/>
          <c:showBubbleSize val="0"/>
          <c:showLeaderLines val="1"/>
        </c:dLbls>
        <c:firstSliceAng val="270"/>
      </c:pieChart>
    </c:plotArea>
    <c:plotVisOnly val="1"/>
    <c:dispBlanksAs val="gap"/>
    <c:showDLblsOverMax val="0"/>
  </c:chart>
  <c:printSettings>
    <c:headerFooter/>
    <c:pageMargins b="0.75" l="0.7" r="0.7" t="0.75" header="0.3" footer="0.3"/>
    <c:pageSetup orientation="portrait"/>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doughnutChart>
        <c:varyColors val="1"/>
        <c:ser>
          <c:idx val="0"/>
          <c:order val="0"/>
          <c:dPt>
            <c:idx val="0"/>
            <c:bubble3D val="0"/>
            <c:spPr>
              <a:solidFill>
                <a:srgbClr val="FF0000"/>
              </a:solidFill>
            </c:spPr>
            <c:extLst>
              <c:ext xmlns:c16="http://schemas.microsoft.com/office/drawing/2014/chart" uri="{C3380CC4-5D6E-409C-BE32-E72D297353CC}">
                <c16:uniqueId val="{00000001-C648-47D9-92FF-75560D9859DA}"/>
              </c:ext>
            </c:extLst>
          </c:dPt>
          <c:dPt>
            <c:idx val="1"/>
            <c:bubble3D val="0"/>
            <c:spPr>
              <a:solidFill>
                <a:srgbClr val="FFC000"/>
              </a:solidFill>
            </c:spPr>
            <c:extLst>
              <c:ext xmlns:c16="http://schemas.microsoft.com/office/drawing/2014/chart" uri="{C3380CC4-5D6E-409C-BE32-E72D297353CC}">
                <c16:uniqueId val="{00000003-C648-47D9-92FF-75560D9859DA}"/>
              </c:ext>
            </c:extLst>
          </c:dPt>
          <c:dPt>
            <c:idx val="2"/>
            <c:bubble3D val="0"/>
            <c:spPr>
              <a:solidFill>
                <a:srgbClr val="00B050"/>
              </a:solidFill>
            </c:spPr>
            <c:extLst>
              <c:ext xmlns:c16="http://schemas.microsoft.com/office/drawing/2014/chart" uri="{C3380CC4-5D6E-409C-BE32-E72D297353CC}">
                <c16:uniqueId val="{00000005-C648-47D9-92FF-75560D9859DA}"/>
              </c:ext>
            </c:extLst>
          </c:dPt>
          <c:dPt>
            <c:idx val="3"/>
            <c:bubble3D val="0"/>
            <c:spPr>
              <a:noFill/>
            </c:spPr>
            <c:extLst>
              <c:ext xmlns:c16="http://schemas.microsoft.com/office/drawing/2014/chart" uri="{C3380CC4-5D6E-409C-BE32-E72D297353CC}">
                <c16:uniqueId val="{00000007-C648-47D9-92FF-75560D9859DA}"/>
              </c:ext>
            </c:extLst>
          </c:dPt>
          <c:val>
            <c:numRef>
              <c:f>[1]Formulas!$B$31:$B$34</c:f>
              <c:numCache>
                <c:formatCode>General</c:formatCode>
                <c:ptCount val="4"/>
                <c:pt idx="0">
                  <c:v>8</c:v>
                </c:pt>
                <c:pt idx="1">
                  <c:v>11</c:v>
                </c:pt>
                <c:pt idx="2">
                  <c:v>8</c:v>
                </c:pt>
                <c:pt idx="3">
                  <c:v>27</c:v>
                </c:pt>
              </c:numCache>
            </c:numRef>
          </c:val>
          <c:extLst>
            <c:ext xmlns:c16="http://schemas.microsoft.com/office/drawing/2014/chart" uri="{C3380CC4-5D6E-409C-BE32-E72D297353CC}">
              <c16:uniqueId val="{00000008-C648-47D9-92FF-75560D9859DA}"/>
            </c:ext>
          </c:extLst>
        </c:ser>
        <c:dLbls>
          <c:showLegendKey val="0"/>
          <c:showVal val="0"/>
          <c:showCatName val="0"/>
          <c:showSerName val="0"/>
          <c:showPercent val="0"/>
          <c:showBubbleSize val="0"/>
          <c:showLeaderLines val="1"/>
        </c:dLbls>
        <c:firstSliceAng val="270"/>
        <c:holeSize val="50"/>
      </c:doughnutChart>
      <c:pieChart>
        <c:varyColors val="1"/>
        <c:ser>
          <c:idx val="1"/>
          <c:order val="1"/>
          <c:dPt>
            <c:idx val="0"/>
            <c:bubble3D val="0"/>
            <c:spPr>
              <a:noFill/>
            </c:spPr>
            <c:extLst>
              <c:ext xmlns:c16="http://schemas.microsoft.com/office/drawing/2014/chart" uri="{C3380CC4-5D6E-409C-BE32-E72D297353CC}">
                <c16:uniqueId val="{0000000A-C648-47D9-92FF-75560D9859DA}"/>
              </c:ext>
            </c:extLst>
          </c:dPt>
          <c:dPt>
            <c:idx val="1"/>
            <c:bubble3D val="0"/>
            <c:spPr>
              <a:solidFill>
                <a:schemeClr val="tx1"/>
              </a:solidFill>
            </c:spPr>
            <c:extLst>
              <c:ext xmlns:c16="http://schemas.microsoft.com/office/drawing/2014/chart" uri="{C3380CC4-5D6E-409C-BE32-E72D297353CC}">
                <c16:uniqueId val="{0000000C-C648-47D9-92FF-75560D9859DA}"/>
              </c:ext>
            </c:extLst>
          </c:dPt>
          <c:dPt>
            <c:idx val="2"/>
            <c:bubble3D val="0"/>
            <c:spPr>
              <a:noFill/>
            </c:spPr>
            <c:extLst>
              <c:ext xmlns:c16="http://schemas.microsoft.com/office/drawing/2014/chart" uri="{C3380CC4-5D6E-409C-BE32-E72D297353CC}">
                <c16:uniqueId val="{0000000E-C648-47D9-92FF-75560D9859DA}"/>
              </c:ext>
            </c:extLst>
          </c:dPt>
          <c:dLbls>
            <c:dLbl>
              <c:idx val="0"/>
              <c:layout>
                <c:manualLayout>
                  <c:x val="-2.9599452242382745E-3"/>
                  <c:y val="-9.78448870361793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C648-47D9-92FF-75560D9859DA}"/>
                </c:ext>
              </c:extLst>
            </c:dLbl>
            <c:dLbl>
              <c:idx val="2"/>
              <c:layout>
                <c:manualLayout>
                  <c:x val="9.1092091749400885E-3"/>
                  <c:y val="-7.0333796510730281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C648-47D9-92FF-75560D9859D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extLst>
          </c:dLbls>
          <c:val>
            <c:numRef>
              <c:f>[1]Formulas!$E$31:$E$33</c:f>
              <c:numCache>
                <c:formatCode>General</c:formatCode>
                <c:ptCount val="3"/>
                <c:pt idx="0">
                  <c:v>4.5</c:v>
                </c:pt>
                <c:pt idx="1">
                  <c:v>0.25</c:v>
                </c:pt>
                <c:pt idx="2">
                  <c:v>27</c:v>
                </c:pt>
              </c:numCache>
            </c:numRef>
          </c:val>
          <c:extLst>
            <c:ext xmlns:c16="http://schemas.microsoft.com/office/drawing/2014/chart" uri="{C3380CC4-5D6E-409C-BE32-E72D297353CC}">
              <c16:uniqueId val="{0000000F-C648-47D9-92FF-75560D9859DA}"/>
            </c:ext>
          </c:extLst>
        </c:ser>
        <c:dLbls>
          <c:showLegendKey val="0"/>
          <c:showVal val="0"/>
          <c:showCatName val="0"/>
          <c:showSerName val="0"/>
          <c:showPercent val="0"/>
          <c:showBubbleSize val="0"/>
          <c:showLeaderLines val="1"/>
        </c:dLbls>
        <c:firstSliceAng val="270"/>
      </c:pieChart>
    </c:plotArea>
    <c:plotVisOnly val="1"/>
    <c:dispBlanksAs val="gap"/>
    <c:showDLblsOverMax val="0"/>
  </c:chart>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doughnutChart>
        <c:varyColors val="1"/>
        <c:ser>
          <c:idx val="0"/>
          <c:order val="0"/>
          <c:dPt>
            <c:idx val="0"/>
            <c:bubble3D val="0"/>
            <c:spPr>
              <a:solidFill>
                <a:srgbClr val="FF0000"/>
              </a:solidFill>
            </c:spPr>
            <c:extLst>
              <c:ext xmlns:c16="http://schemas.microsoft.com/office/drawing/2014/chart" uri="{C3380CC4-5D6E-409C-BE32-E72D297353CC}">
                <c16:uniqueId val="{00000001-39AD-40AB-841A-09EDB9EE3FD4}"/>
              </c:ext>
            </c:extLst>
          </c:dPt>
          <c:dPt>
            <c:idx val="1"/>
            <c:bubble3D val="0"/>
            <c:spPr>
              <a:solidFill>
                <a:srgbClr val="FFC000"/>
              </a:solidFill>
            </c:spPr>
            <c:extLst>
              <c:ext xmlns:c16="http://schemas.microsoft.com/office/drawing/2014/chart" uri="{C3380CC4-5D6E-409C-BE32-E72D297353CC}">
                <c16:uniqueId val="{00000003-39AD-40AB-841A-09EDB9EE3FD4}"/>
              </c:ext>
            </c:extLst>
          </c:dPt>
          <c:dPt>
            <c:idx val="2"/>
            <c:bubble3D val="0"/>
            <c:spPr>
              <a:solidFill>
                <a:srgbClr val="00B050"/>
              </a:solidFill>
            </c:spPr>
            <c:extLst>
              <c:ext xmlns:c16="http://schemas.microsoft.com/office/drawing/2014/chart" uri="{C3380CC4-5D6E-409C-BE32-E72D297353CC}">
                <c16:uniqueId val="{00000005-39AD-40AB-841A-09EDB9EE3FD4}"/>
              </c:ext>
            </c:extLst>
          </c:dPt>
          <c:dPt>
            <c:idx val="3"/>
            <c:bubble3D val="0"/>
            <c:spPr>
              <a:noFill/>
            </c:spPr>
            <c:extLst>
              <c:ext xmlns:c16="http://schemas.microsoft.com/office/drawing/2014/chart" uri="{C3380CC4-5D6E-409C-BE32-E72D297353CC}">
                <c16:uniqueId val="{00000007-39AD-40AB-841A-09EDB9EE3FD4}"/>
              </c:ext>
            </c:extLst>
          </c:dPt>
          <c:val>
            <c:numRef>
              <c:f>[1]Formulas!$B$37:$B$40</c:f>
              <c:numCache>
                <c:formatCode>General</c:formatCode>
                <c:ptCount val="4"/>
                <c:pt idx="0">
                  <c:v>8</c:v>
                </c:pt>
                <c:pt idx="1">
                  <c:v>11</c:v>
                </c:pt>
                <c:pt idx="2">
                  <c:v>8</c:v>
                </c:pt>
                <c:pt idx="3">
                  <c:v>27</c:v>
                </c:pt>
              </c:numCache>
            </c:numRef>
          </c:val>
          <c:extLst>
            <c:ext xmlns:c16="http://schemas.microsoft.com/office/drawing/2014/chart" uri="{C3380CC4-5D6E-409C-BE32-E72D297353CC}">
              <c16:uniqueId val="{00000008-39AD-40AB-841A-09EDB9EE3FD4}"/>
            </c:ext>
          </c:extLst>
        </c:ser>
        <c:dLbls>
          <c:showLegendKey val="0"/>
          <c:showVal val="0"/>
          <c:showCatName val="0"/>
          <c:showSerName val="0"/>
          <c:showPercent val="0"/>
          <c:showBubbleSize val="0"/>
          <c:showLeaderLines val="1"/>
        </c:dLbls>
        <c:firstSliceAng val="270"/>
        <c:holeSize val="50"/>
      </c:doughnutChart>
      <c:pieChart>
        <c:varyColors val="1"/>
        <c:ser>
          <c:idx val="1"/>
          <c:order val="1"/>
          <c:dPt>
            <c:idx val="0"/>
            <c:bubble3D val="0"/>
            <c:spPr>
              <a:noFill/>
            </c:spPr>
            <c:extLst>
              <c:ext xmlns:c16="http://schemas.microsoft.com/office/drawing/2014/chart" uri="{C3380CC4-5D6E-409C-BE32-E72D297353CC}">
                <c16:uniqueId val="{0000000A-39AD-40AB-841A-09EDB9EE3FD4}"/>
              </c:ext>
            </c:extLst>
          </c:dPt>
          <c:dPt>
            <c:idx val="1"/>
            <c:bubble3D val="0"/>
            <c:spPr>
              <a:solidFill>
                <a:schemeClr val="tx1"/>
              </a:solidFill>
            </c:spPr>
            <c:extLst>
              <c:ext xmlns:c16="http://schemas.microsoft.com/office/drawing/2014/chart" uri="{C3380CC4-5D6E-409C-BE32-E72D297353CC}">
                <c16:uniqueId val="{0000000C-39AD-40AB-841A-09EDB9EE3FD4}"/>
              </c:ext>
            </c:extLst>
          </c:dPt>
          <c:dPt>
            <c:idx val="2"/>
            <c:bubble3D val="0"/>
            <c:spPr>
              <a:noFill/>
            </c:spPr>
            <c:extLst>
              <c:ext xmlns:c16="http://schemas.microsoft.com/office/drawing/2014/chart" uri="{C3380CC4-5D6E-409C-BE32-E72D297353CC}">
                <c16:uniqueId val="{0000000E-39AD-40AB-841A-09EDB9EE3FD4}"/>
              </c:ext>
            </c:extLst>
          </c:dPt>
          <c:dLbls>
            <c:dLbl>
              <c:idx val="0"/>
              <c:layout>
                <c:manualLayout>
                  <c:x val="0.2490950275051235"/>
                  <c:y val="-7.45142857142857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9AD-40AB-841A-09EDB9EE3FD4}"/>
                </c:ext>
              </c:extLst>
            </c:dLbl>
            <c:dLbl>
              <c:idx val="2"/>
              <c:layout>
                <c:manualLayout>
                  <c:x val="8.5821594218530903E-2"/>
                  <c:y val="-0.33319055118110236"/>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9AD-40AB-841A-09EDB9EE3FD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extLst>
          </c:dLbls>
          <c:val>
            <c:numRef>
              <c:f>[1]Formulas!$E$37:$E$39</c:f>
              <c:numCache>
                <c:formatCode>General</c:formatCode>
                <c:ptCount val="3"/>
                <c:pt idx="0">
                  <c:v>10.75</c:v>
                </c:pt>
                <c:pt idx="1">
                  <c:v>0.25</c:v>
                </c:pt>
                <c:pt idx="2">
                  <c:v>27</c:v>
                </c:pt>
              </c:numCache>
            </c:numRef>
          </c:val>
          <c:extLst>
            <c:ext xmlns:c16="http://schemas.microsoft.com/office/drawing/2014/chart" uri="{C3380CC4-5D6E-409C-BE32-E72D297353CC}">
              <c16:uniqueId val="{0000000F-39AD-40AB-841A-09EDB9EE3FD4}"/>
            </c:ext>
          </c:extLst>
        </c:ser>
        <c:dLbls>
          <c:showLegendKey val="0"/>
          <c:showVal val="0"/>
          <c:showCatName val="0"/>
          <c:showSerName val="0"/>
          <c:showPercent val="0"/>
          <c:showBubbleSize val="0"/>
          <c:showLeaderLines val="1"/>
        </c:dLbls>
        <c:firstSliceAng val="270"/>
      </c:pieChart>
    </c:plotArea>
    <c:plotVisOnly val="1"/>
    <c:dispBlanksAs val="gap"/>
    <c:showDLblsOverMax val="0"/>
  </c:chart>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doughnutChart>
        <c:varyColors val="1"/>
        <c:ser>
          <c:idx val="0"/>
          <c:order val="0"/>
          <c:dPt>
            <c:idx val="0"/>
            <c:bubble3D val="0"/>
            <c:spPr>
              <a:solidFill>
                <a:srgbClr val="FF0000"/>
              </a:solidFill>
            </c:spPr>
            <c:extLst>
              <c:ext xmlns:c16="http://schemas.microsoft.com/office/drawing/2014/chart" uri="{C3380CC4-5D6E-409C-BE32-E72D297353CC}">
                <c16:uniqueId val="{00000001-5F82-4C73-902A-B54AA61F3765}"/>
              </c:ext>
            </c:extLst>
          </c:dPt>
          <c:dPt>
            <c:idx val="1"/>
            <c:bubble3D val="0"/>
            <c:spPr>
              <a:solidFill>
                <a:srgbClr val="FFC000"/>
              </a:solidFill>
            </c:spPr>
            <c:extLst>
              <c:ext xmlns:c16="http://schemas.microsoft.com/office/drawing/2014/chart" uri="{C3380CC4-5D6E-409C-BE32-E72D297353CC}">
                <c16:uniqueId val="{00000003-5F82-4C73-902A-B54AA61F3765}"/>
              </c:ext>
            </c:extLst>
          </c:dPt>
          <c:dPt>
            <c:idx val="2"/>
            <c:bubble3D val="0"/>
            <c:spPr>
              <a:solidFill>
                <a:srgbClr val="00B050"/>
              </a:solidFill>
            </c:spPr>
            <c:extLst>
              <c:ext xmlns:c16="http://schemas.microsoft.com/office/drawing/2014/chart" uri="{C3380CC4-5D6E-409C-BE32-E72D297353CC}">
                <c16:uniqueId val="{00000005-5F82-4C73-902A-B54AA61F3765}"/>
              </c:ext>
            </c:extLst>
          </c:dPt>
          <c:dPt>
            <c:idx val="3"/>
            <c:bubble3D val="0"/>
            <c:spPr>
              <a:noFill/>
            </c:spPr>
            <c:extLst>
              <c:ext xmlns:c16="http://schemas.microsoft.com/office/drawing/2014/chart" uri="{C3380CC4-5D6E-409C-BE32-E72D297353CC}">
                <c16:uniqueId val="{00000007-5F82-4C73-902A-B54AA61F3765}"/>
              </c:ext>
            </c:extLst>
          </c:dPt>
          <c:val>
            <c:numRef>
              <c:f>[1]Formulas!$B$43:$B$46</c:f>
              <c:numCache>
                <c:formatCode>General</c:formatCode>
                <c:ptCount val="4"/>
                <c:pt idx="0">
                  <c:v>2</c:v>
                </c:pt>
                <c:pt idx="1">
                  <c:v>2</c:v>
                </c:pt>
                <c:pt idx="2">
                  <c:v>2</c:v>
                </c:pt>
                <c:pt idx="3">
                  <c:v>6</c:v>
                </c:pt>
              </c:numCache>
            </c:numRef>
          </c:val>
          <c:extLst>
            <c:ext xmlns:c16="http://schemas.microsoft.com/office/drawing/2014/chart" uri="{C3380CC4-5D6E-409C-BE32-E72D297353CC}">
              <c16:uniqueId val="{00000008-5F82-4C73-902A-B54AA61F3765}"/>
            </c:ext>
          </c:extLst>
        </c:ser>
        <c:dLbls>
          <c:showLegendKey val="0"/>
          <c:showVal val="0"/>
          <c:showCatName val="0"/>
          <c:showSerName val="0"/>
          <c:showPercent val="0"/>
          <c:showBubbleSize val="0"/>
          <c:showLeaderLines val="1"/>
        </c:dLbls>
        <c:firstSliceAng val="270"/>
        <c:holeSize val="50"/>
      </c:doughnutChart>
      <c:pieChart>
        <c:varyColors val="1"/>
        <c:ser>
          <c:idx val="1"/>
          <c:order val="1"/>
          <c:dPt>
            <c:idx val="0"/>
            <c:bubble3D val="0"/>
            <c:spPr>
              <a:noFill/>
            </c:spPr>
            <c:extLst>
              <c:ext xmlns:c16="http://schemas.microsoft.com/office/drawing/2014/chart" uri="{C3380CC4-5D6E-409C-BE32-E72D297353CC}">
                <c16:uniqueId val="{0000000A-5F82-4C73-902A-B54AA61F3765}"/>
              </c:ext>
            </c:extLst>
          </c:dPt>
          <c:dPt>
            <c:idx val="1"/>
            <c:bubble3D val="0"/>
            <c:spPr>
              <a:solidFill>
                <a:schemeClr val="tx1"/>
              </a:solidFill>
            </c:spPr>
            <c:extLst>
              <c:ext xmlns:c16="http://schemas.microsoft.com/office/drawing/2014/chart" uri="{C3380CC4-5D6E-409C-BE32-E72D297353CC}">
                <c16:uniqueId val="{0000000C-5F82-4C73-902A-B54AA61F3765}"/>
              </c:ext>
            </c:extLst>
          </c:dPt>
          <c:dPt>
            <c:idx val="2"/>
            <c:bubble3D val="0"/>
            <c:spPr>
              <a:noFill/>
            </c:spPr>
            <c:extLst>
              <c:ext xmlns:c16="http://schemas.microsoft.com/office/drawing/2014/chart" uri="{C3380CC4-5D6E-409C-BE32-E72D297353CC}">
                <c16:uniqueId val="{0000000E-5F82-4C73-902A-B54AA61F3765}"/>
              </c:ext>
            </c:extLst>
          </c:dPt>
          <c:dLbls>
            <c:dLbl>
              <c:idx val="0"/>
              <c:layout>
                <c:manualLayout>
                  <c:x val="-2.959767015424442E-3"/>
                  <c:y val="-0.2002285714285714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F82-4C73-902A-B54AA61F3765}"/>
                </c:ext>
              </c:extLst>
            </c:dLbl>
            <c:dLbl>
              <c:idx val="2"/>
              <c:layout>
                <c:manualLayout>
                  <c:x val="2.0068169560996756E-2"/>
                  <c:y val="-9.3190551181102421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5F82-4C73-902A-B54AA61F376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extLst>
          </c:dLbls>
          <c:val>
            <c:numRef>
              <c:f>[1]Formulas!$E$43:$E$45</c:f>
              <c:numCache>
                <c:formatCode>General</c:formatCode>
                <c:ptCount val="3"/>
                <c:pt idx="0">
                  <c:v>0</c:v>
                </c:pt>
                <c:pt idx="1">
                  <c:v>0.25</c:v>
                </c:pt>
                <c:pt idx="2">
                  <c:v>6</c:v>
                </c:pt>
              </c:numCache>
            </c:numRef>
          </c:val>
          <c:extLst>
            <c:ext xmlns:c16="http://schemas.microsoft.com/office/drawing/2014/chart" uri="{C3380CC4-5D6E-409C-BE32-E72D297353CC}">
              <c16:uniqueId val="{0000000F-5F82-4C73-902A-B54AA61F3765}"/>
            </c:ext>
          </c:extLst>
        </c:ser>
        <c:dLbls>
          <c:showLegendKey val="0"/>
          <c:showVal val="0"/>
          <c:showCatName val="0"/>
          <c:showSerName val="0"/>
          <c:showPercent val="0"/>
          <c:showBubbleSize val="0"/>
          <c:showLeaderLines val="1"/>
        </c:dLbls>
        <c:firstSliceAng val="270"/>
      </c:pieChart>
    </c:plotArea>
    <c:plotVisOnly val="1"/>
    <c:dispBlanksAs val="gap"/>
    <c:showDLblsOverMax val="0"/>
  </c:chart>
  <c:printSettings>
    <c:headerFooter/>
    <c:pageMargins b="0.75" l="0.7" r="0.7" t="0.75" header="0.3" footer="0.3"/>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doughnutChart>
        <c:varyColors val="1"/>
        <c:ser>
          <c:idx val="0"/>
          <c:order val="0"/>
          <c:dPt>
            <c:idx val="0"/>
            <c:bubble3D val="0"/>
            <c:spPr>
              <a:solidFill>
                <a:srgbClr val="FF0000"/>
              </a:solidFill>
            </c:spPr>
            <c:extLst>
              <c:ext xmlns:c16="http://schemas.microsoft.com/office/drawing/2014/chart" uri="{C3380CC4-5D6E-409C-BE32-E72D297353CC}">
                <c16:uniqueId val="{00000001-5FF1-4225-B488-8C0D9C98A86D}"/>
              </c:ext>
            </c:extLst>
          </c:dPt>
          <c:dPt>
            <c:idx val="1"/>
            <c:bubble3D val="0"/>
            <c:spPr>
              <a:solidFill>
                <a:srgbClr val="FFC000"/>
              </a:solidFill>
            </c:spPr>
            <c:extLst>
              <c:ext xmlns:c16="http://schemas.microsoft.com/office/drawing/2014/chart" uri="{C3380CC4-5D6E-409C-BE32-E72D297353CC}">
                <c16:uniqueId val="{00000003-5FF1-4225-B488-8C0D9C98A86D}"/>
              </c:ext>
            </c:extLst>
          </c:dPt>
          <c:dPt>
            <c:idx val="2"/>
            <c:bubble3D val="0"/>
            <c:spPr>
              <a:solidFill>
                <a:srgbClr val="00B050"/>
              </a:solidFill>
            </c:spPr>
            <c:extLst>
              <c:ext xmlns:c16="http://schemas.microsoft.com/office/drawing/2014/chart" uri="{C3380CC4-5D6E-409C-BE32-E72D297353CC}">
                <c16:uniqueId val="{00000005-5FF1-4225-B488-8C0D9C98A86D}"/>
              </c:ext>
            </c:extLst>
          </c:dPt>
          <c:dPt>
            <c:idx val="3"/>
            <c:bubble3D val="0"/>
            <c:spPr>
              <a:noFill/>
            </c:spPr>
            <c:extLst>
              <c:ext xmlns:c16="http://schemas.microsoft.com/office/drawing/2014/chart" uri="{C3380CC4-5D6E-409C-BE32-E72D297353CC}">
                <c16:uniqueId val="{00000007-5FF1-4225-B488-8C0D9C98A86D}"/>
              </c:ext>
            </c:extLst>
          </c:dPt>
          <c:val>
            <c:numRef>
              <c:f>[1]Formulas!$B$49:$B$52</c:f>
              <c:numCache>
                <c:formatCode>General</c:formatCode>
                <c:ptCount val="4"/>
                <c:pt idx="0">
                  <c:v>2</c:v>
                </c:pt>
                <c:pt idx="1">
                  <c:v>2</c:v>
                </c:pt>
                <c:pt idx="2">
                  <c:v>2</c:v>
                </c:pt>
                <c:pt idx="3">
                  <c:v>6</c:v>
                </c:pt>
              </c:numCache>
            </c:numRef>
          </c:val>
          <c:extLst>
            <c:ext xmlns:c16="http://schemas.microsoft.com/office/drawing/2014/chart" uri="{C3380CC4-5D6E-409C-BE32-E72D297353CC}">
              <c16:uniqueId val="{00000008-5FF1-4225-B488-8C0D9C98A86D}"/>
            </c:ext>
          </c:extLst>
        </c:ser>
        <c:dLbls>
          <c:showLegendKey val="0"/>
          <c:showVal val="0"/>
          <c:showCatName val="0"/>
          <c:showSerName val="0"/>
          <c:showPercent val="0"/>
          <c:showBubbleSize val="0"/>
          <c:showLeaderLines val="1"/>
        </c:dLbls>
        <c:firstSliceAng val="270"/>
        <c:holeSize val="50"/>
      </c:doughnutChart>
      <c:pieChart>
        <c:varyColors val="1"/>
        <c:ser>
          <c:idx val="1"/>
          <c:order val="1"/>
          <c:dPt>
            <c:idx val="0"/>
            <c:bubble3D val="0"/>
            <c:spPr>
              <a:noFill/>
            </c:spPr>
            <c:extLst>
              <c:ext xmlns:c16="http://schemas.microsoft.com/office/drawing/2014/chart" uri="{C3380CC4-5D6E-409C-BE32-E72D297353CC}">
                <c16:uniqueId val="{0000000A-5FF1-4225-B488-8C0D9C98A86D}"/>
              </c:ext>
            </c:extLst>
          </c:dPt>
          <c:dPt>
            <c:idx val="1"/>
            <c:bubble3D val="0"/>
            <c:spPr>
              <a:solidFill>
                <a:schemeClr val="tx1"/>
              </a:solidFill>
            </c:spPr>
            <c:extLst>
              <c:ext xmlns:c16="http://schemas.microsoft.com/office/drawing/2014/chart" uri="{C3380CC4-5D6E-409C-BE32-E72D297353CC}">
                <c16:uniqueId val="{0000000C-5FF1-4225-B488-8C0D9C98A86D}"/>
              </c:ext>
            </c:extLst>
          </c:dPt>
          <c:dPt>
            <c:idx val="2"/>
            <c:bubble3D val="0"/>
            <c:spPr>
              <a:noFill/>
            </c:spPr>
            <c:extLst>
              <c:ext xmlns:c16="http://schemas.microsoft.com/office/drawing/2014/chart" uri="{C3380CC4-5D6E-409C-BE32-E72D297353CC}">
                <c16:uniqueId val="{0000000E-5FF1-4225-B488-8C0D9C98A86D}"/>
              </c:ext>
            </c:extLst>
          </c:dPt>
          <c:dLbls>
            <c:dLbl>
              <c:idx val="0"/>
              <c:layout>
                <c:manualLayout>
                  <c:x val="-1.9398123179808005E-2"/>
                  <c:y val="-0.1545151856017997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FF1-4225-B488-8C0D9C98A86D}"/>
                </c:ext>
              </c:extLst>
            </c:dLbl>
            <c:dLbl>
              <c:idx val="2"/>
              <c:layout>
                <c:manualLayout>
                  <c:x val="4.1985977780174842E-2"/>
                  <c:y val="-4.74762654668167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5FF1-4225-B488-8C0D9C98A86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extLst>
          </c:dLbls>
          <c:val>
            <c:numRef>
              <c:f>[1]Formulas!$E$49:$E$51</c:f>
              <c:numCache>
                <c:formatCode>General</c:formatCode>
                <c:ptCount val="3"/>
                <c:pt idx="0">
                  <c:v>0</c:v>
                </c:pt>
                <c:pt idx="1">
                  <c:v>0.25</c:v>
                </c:pt>
                <c:pt idx="2">
                  <c:v>6</c:v>
                </c:pt>
              </c:numCache>
            </c:numRef>
          </c:val>
          <c:extLst>
            <c:ext xmlns:c16="http://schemas.microsoft.com/office/drawing/2014/chart" uri="{C3380CC4-5D6E-409C-BE32-E72D297353CC}">
              <c16:uniqueId val="{0000000F-5FF1-4225-B488-8C0D9C98A86D}"/>
            </c:ext>
          </c:extLst>
        </c:ser>
        <c:dLbls>
          <c:showLegendKey val="0"/>
          <c:showVal val="0"/>
          <c:showCatName val="0"/>
          <c:showSerName val="0"/>
          <c:showPercent val="0"/>
          <c:showBubbleSize val="0"/>
          <c:showLeaderLines val="1"/>
        </c:dLbls>
        <c:firstSliceAng val="270"/>
      </c:pieChart>
    </c:plotArea>
    <c:plotVisOnly val="1"/>
    <c:dispBlanksAs val="gap"/>
    <c:showDLblsOverMax val="0"/>
  </c:chart>
  <c:printSettings>
    <c:headerFooter/>
    <c:pageMargins b="0.75" l="0.7" r="0.7" t="0.75" header="0.3" footer="0.3"/>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doughnutChart>
        <c:varyColors val="1"/>
        <c:ser>
          <c:idx val="0"/>
          <c:order val="0"/>
          <c:dPt>
            <c:idx val="0"/>
            <c:bubble3D val="0"/>
            <c:spPr>
              <a:solidFill>
                <a:srgbClr val="FF0000"/>
              </a:solidFill>
            </c:spPr>
            <c:extLst>
              <c:ext xmlns:c16="http://schemas.microsoft.com/office/drawing/2014/chart" uri="{C3380CC4-5D6E-409C-BE32-E72D297353CC}">
                <c16:uniqueId val="{00000001-A13F-4757-B7BF-AC95E9D22DF3}"/>
              </c:ext>
            </c:extLst>
          </c:dPt>
          <c:dPt>
            <c:idx val="1"/>
            <c:bubble3D val="0"/>
            <c:spPr>
              <a:solidFill>
                <a:srgbClr val="FFC000"/>
              </a:solidFill>
            </c:spPr>
            <c:extLst>
              <c:ext xmlns:c16="http://schemas.microsoft.com/office/drawing/2014/chart" uri="{C3380CC4-5D6E-409C-BE32-E72D297353CC}">
                <c16:uniqueId val="{00000003-A13F-4757-B7BF-AC95E9D22DF3}"/>
              </c:ext>
            </c:extLst>
          </c:dPt>
          <c:dPt>
            <c:idx val="2"/>
            <c:bubble3D val="0"/>
            <c:spPr>
              <a:solidFill>
                <a:srgbClr val="00B050"/>
              </a:solidFill>
            </c:spPr>
            <c:extLst>
              <c:ext xmlns:c16="http://schemas.microsoft.com/office/drawing/2014/chart" uri="{C3380CC4-5D6E-409C-BE32-E72D297353CC}">
                <c16:uniqueId val="{00000005-A13F-4757-B7BF-AC95E9D22DF3}"/>
              </c:ext>
            </c:extLst>
          </c:dPt>
          <c:dPt>
            <c:idx val="3"/>
            <c:bubble3D val="0"/>
            <c:spPr>
              <a:noFill/>
            </c:spPr>
            <c:extLst>
              <c:ext xmlns:c16="http://schemas.microsoft.com/office/drawing/2014/chart" uri="{C3380CC4-5D6E-409C-BE32-E72D297353CC}">
                <c16:uniqueId val="{00000007-A13F-4757-B7BF-AC95E9D22DF3}"/>
              </c:ext>
            </c:extLst>
          </c:dPt>
          <c:val>
            <c:numRef>
              <c:f>[1]Formulas!$B$55:$B$58</c:f>
              <c:numCache>
                <c:formatCode>General</c:formatCode>
                <c:ptCount val="4"/>
                <c:pt idx="0">
                  <c:v>5</c:v>
                </c:pt>
                <c:pt idx="1">
                  <c:v>8</c:v>
                </c:pt>
                <c:pt idx="2">
                  <c:v>5</c:v>
                </c:pt>
                <c:pt idx="3">
                  <c:v>18</c:v>
                </c:pt>
              </c:numCache>
            </c:numRef>
          </c:val>
          <c:extLst>
            <c:ext xmlns:c16="http://schemas.microsoft.com/office/drawing/2014/chart" uri="{C3380CC4-5D6E-409C-BE32-E72D297353CC}">
              <c16:uniqueId val="{00000008-A13F-4757-B7BF-AC95E9D22DF3}"/>
            </c:ext>
          </c:extLst>
        </c:ser>
        <c:dLbls>
          <c:showLegendKey val="0"/>
          <c:showVal val="0"/>
          <c:showCatName val="0"/>
          <c:showSerName val="0"/>
          <c:showPercent val="0"/>
          <c:showBubbleSize val="0"/>
          <c:showLeaderLines val="1"/>
        </c:dLbls>
        <c:firstSliceAng val="270"/>
        <c:holeSize val="50"/>
      </c:doughnutChart>
      <c:pieChart>
        <c:varyColors val="1"/>
        <c:ser>
          <c:idx val="1"/>
          <c:order val="1"/>
          <c:dPt>
            <c:idx val="0"/>
            <c:bubble3D val="0"/>
            <c:spPr>
              <a:noFill/>
            </c:spPr>
            <c:extLst>
              <c:ext xmlns:c16="http://schemas.microsoft.com/office/drawing/2014/chart" uri="{C3380CC4-5D6E-409C-BE32-E72D297353CC}">
                <c16:uniqueId val="{0000000A-A13F-4757-B7BF-AC95E9D22DF3}"/>
              </c:ext>
            </c:extLst>
          </c:dPt>
          <c:dPt>
            <c:idx val="1"/>
            <c:bubble3D val="0"/>
            <c:spPr>
              <a:solidFill>
                <a:schemeClr val="tx1"/>
              </a:solidFill>
            </c:spPr>
            <c:extLst>
              <c:ext xmlns:c16="http://schemas.microsoft.com/office/drawing/2014/chart" uri="{C3380CC4-5D6E-409C-BE32-E72D297353CC}">
                <c16:uniqueId val="{0000000C-A13F-4757-B7BF-AC95E9D22DF3}"/>
              </c:ext>
            </c:extLst>
          </c:dPt>
          <c:dPt>
            <c:idx val="2"/>
            <c:bubble3D val="0"/>
            <c:spPr>
              <a:noFill/>
            </c:spPr>
            <c:extLst>
              <c:ext xmlns:c16="http://schemas.microsoft.com/office/drawing/2014/chart" uri="{C3380CC4-5D6E-409C-BE32-E72D297353CC}">
                <c16:uniqueId val="{0000000E-A13F-4757-B7BF-AC95E9D22DF3}"/>
              </c:ext>
            </c:extLst>
          </c:dPt>
          <c:dLbls>
            <c:dLbl>
              <c:idx val="0"/>
              <c:layout>
                <c:manualLayout>
                  <c:x val="-2.959767015424442E-3"/>
                  <c:y val="-0.1888000000000000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A13F-4757-B7BF-AC95E9D22DF3}"/>
                </c:ext>
              </c:extLst>
            </c:dLbl>
            <c:dLbl>
              <c:idx val="2"/>
              <c:layout>
                <c:manualLayout>
                  <c:x val="9.1092654514076145E-3"/>
                  <c:y val="-5.8905736782902188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A13F-4757-B7BF-AC95E9D22DF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extLst>
          </c:dLbls>
          <c:val>
            <c:numRef>
              <c:f>[1]Formulas!$E$55:$E$57</c:f>
              <c:numCache>
                <c:formatCode>General</c:formatCode>
                <c:ptCount val="3"/>
                <c:pt idx="0">
                  <c:v>0</c:v>
                </c:pt>
                <c:pt idx="1">
                  <c:v>0.25</c:v>
                </c:pt>
                <c:pt idx="2">
                  <c:v>18</c:v>
                </c:pt>
              </c:numCache>
            </c:numRef>
          </c:val>
          <c:extLst>
            <c:ext xmlns:c16="http://schemas.microsoft.com/office/drawing/2014/chart" uri="{C3380CC4-5D6E-409C-BE32-E72D297353CC}">
              <c16:uniqueId val="{0000000F-A13F-4757-B7BF-AC95E9D22DF3}"/>
            </c:ext>
          </c:extLst>
        </c:ser>
        <c:dLbls>
          <c:showLegendKey val="0"/>
          <c:showVal val="0"/>
          <c:showCatName val="0"/>
          <c:showSerName val="0"/>
          <c:showPercent val="0"/>
          <c:showBubbleSize val="0"/>
          <c:showLeaderLines val="1"/>
        </c:dLbls>
        <c:firstSliceAng val="270"/>
      </c:pieChart>
    </c:plotArea>
    <c:plotVisOnly val="1"/>
    <c:dispBlanksAs val="gap"/>
    <c:showDLblsOverMax val="0"/>
  </c:chart>
  <c:printSettings>
    <c:headerFooter/>
    <c:pageMargins b="0.75" l="0.7" r="0.7" t="0.75" header="0.3" footer="0.3"/>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doughnutChart>
        <c:varyColors val="1"/>
        <c:ser>
          <c:idx val="0"/>
          <c:order val="0"/>
          <c:dPt>
            <c:idx val="0"/>
            <c:bubble3D val="0"/>
            <c:spPr>
              <a:solidFill>
                <a:srgbClr val="FF0000"/>
              </a:solidFill>
            </c:spPr>
            <c:extLst>
              <c:ext xmlns:c16="http://schemas.microsoft.com/office/drawing/2014/chart" uri="{C3380CC4-5D6E-409C-BE32-E72D297353CC}">
                <c16:uniqueId val="{00000001-9F7D-4427-A4FD-3439FE54E730}"/>
              </c:ext>
            </c:extLst>
          </c:dPt>
          <c:dPt>
            <c:idx val="1"/>
            <c:bubble3D val="0"/>
            <c:spPr>
              <a:solidFill>
                <a:srgbClr val="FFC000"/>
              </a:solidFill>
            </c:spPr>
            <c:extLst>
              <c:ext xmlns:c16="http://schemas.microsoft.com/office/drawing/2014/chart" uri="{C3380CC4-5D6E-409C-BE32-E72D297353CC}">
                <c16:uniqueId val="{00000003-9F7D-4427-A4FD-3439FE54E730}"/>
              </c:ext>
            </c:extLst>
          </c:dPt>
          <c:dPt>
            <c:idx val="2"/>
            <c:bubble3D val="0"/>
            <c:spPr>
              <a:solidFill>
                <a:srgbClr val="00B050"/>
              </a:solidFill>
            </c:spPr>
            <c:extLst>
              <c:ext xmlns:c16="http://schemas.microsoft.com/office/drawing/2014/chart" uri="{C3380CC4-5D6E-409C-BE32-E72D297353CC}">
                <c16:uniqueId val="{00000005-9F7D-4427-A4FD-3439FE54E730}"/>
              </c:ext>
            </c:extLst>
          </c:dPt>
          <c:dPt>
            <c:idx val="3"/>
            <c:bubble3D val="0"/>
            <c:spPr>
              <a:noFill/>
            </c:spPr>
            <c:extLst>
              <c:ext xmlns:c16="http://schemas.microsoft.com/office/drawing/2014/chart" uri="{C3380CC4-5D6E-409C-BE32-E72D297353CC}">
                <c16:uniqueId val="{00000007-9F7D-4427-A4FD-3439FE54E730}"/>
              </c:ext>
            </c:extLst>
          </c:dPt>
          <c:val>
            <c:numRef>
              <c:f>[1]Formulas!$B$61:$B$64</c:f>
              <c:numCache>
                <c:formatCode>General</c:formatCode>
                <c:ptCount val="4"/>
                <c:pt idx="0">
                  <c:v>15</c:v>
                </c:pt>
                <c:pt idx="1">
                  <c:v>20</c:v>
                </c:pt>
                <c:pt idx="2">
                  <c:v>15</c:v>
                </c:pt>
                <c:pt idx="3">
                  <c:v>0</c:v>
                </c:pt>
              </c:numCache>
            </c:numRef>
          </c:val>
          <c:extLst>
            <c:ext xmlns:c16="http://schemas.microsoft.com/office/drawing/2014/chart" uri="{C3380CC4-5D6E-409C-BE32-E72D297353CC}">
              <c16:uniqueId val="{00000008-9F7D-4427-A4FD-3439FE54E730}"/>
            </c:ext>
          </c:extLst>
        </c:ser>
        <c:dLbls>
          <c:showLegendKey val="0"/>
          <c:showVal val="0"/>
          <c:showCatName val="0"/>
          <c:showSerName val="0"/>
          <c:showPercent val="0"/>
          <c:showBubbleSize val="0"/>
          <c:showLeaderLines val="1"/>
        </c:dLbls>
        <c:firstSliceAng val="270"/>
        <c:holeSize val="50"/>
      </c:doughnutChart>
      <c:pieChart>
        <c:varyColors val="1"/>
        <c:ser>
          <c:idx val="1"/>
          <c:order val="1"/>
          <c:explosion val="1"/>
          <c:dPt>
            <c:idx val="0"/>
            <c:bubble3D val="0"/>
            <c:spPr>
              <a:noFill/>
            </c:spPr>
            <c:extLst>
              <c:ext xmlns:c16="http://schemas.microsoft.com/office/drawing/2014/chart" uri="{C3380CC4-5D6E-409C-BE32-E72D297353CC}">
                <c16:uniqueId val="{0000000A-9F7D-4427-A4FD-3439FE54E730}"/>
              </c:ext>
            </c:extLst>
          </c:dPt>
          <c:dPt>
            <c:idx val="1"/>
            <c:bubble3D val="0"/>
            <c:spPr>
              <a:solidFill>
                <a:schemeClr val="tx1"/>
              </a:solidFill>
            </c:spPr>
            <c:extLst>
              <c:ext xmlns:c16="http://schemas.microsoft.com/office/drawing/2014/chart" uri="{C3380CC4-5D6E-409C-BE32-E72D297353CC}">
                <c16:uniqueId val="{0000000C-9F7D-4427-A4FD-3439FE54E730}"/>
              </c:ext>
            </c:extLst>
          </c:dPt>
          <c:dPt>
            <c:idx val="2"/>
            <c:bubble3D val="0"/>
            <c:spPr>
              <a:noFill/>
            </c:spPr>
            <c:extLst>
              <c:ext xmlns:c16="http://schemas.microsoft.com/office/drawing/2014/chart" uri="{C3380CC4-5D6E-409C-BE32-E72D297353CC}">
                <c16:uniqueId val="{0000000E-9F7D-4427-A4FD-3439FE54E730}"/>
              </c:ext>
            </c:extLst>
          </c:dPt>
          <c:dLbls>
            <c:dLbl>
              <c:idx val="0"/>
              <c:layout>
                <c:manualLayout>
                  <c:x val="-2.959767015424442E-3"/>
                  <c:y val="-0.1888000000000000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9F7D-4427-A4FD-3439FE54E730}"/>
                </c:ext>
              </c:extLst>
            </c:dLbl>
            <c:dLbl>
              <c:idx val="2"/>
              <c:layout>
                <c:manualLayout>
                  <c:x val="9.1092654514076145E-3"/>
                  <c:y val="-5.8905736782902188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9F7D-4427-A4FD-3439FE54E73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extLst>
          </c:dLbls>
          <c:val>
            <c:numRef>
              <c:f>[1]Formulas!$E$61:$E$63</c:f>
              <c:numCache>
                <c:formatCode>General</c:formatCode>
                <c:ptCount val="3"/>
                <c:pt idx="0">
                  <c:v>0</c:v>
                </c:pt>
                <c:pt idx="1">
                  <c:v>0.25</c:v>
                </c:pt>
                <c:pt idx="2">
                  <c:v>50</c:v>
                </c:pt>
              </c:numCache>
            </c:numRef>
          </c:val>
          <c:extLst>
            <c:ext xmlns:c16="http://schemas.microsoft.com/office/drawing/2014/chart" uri="{C3380CC4-5D6E-409C-BE32-E72D297353CC}">
              <c16:uniqueId val="{0000000F-9F7D-4427-A4FD-3439FE54E730}"/>
            </c:ext>
          </c:extLst>
        </c:ser>
        <c:dLbls>
          <c:showLegendKey val="0"/>
          <c:showVal val="0"/>
          <c:showCatName val="0"/>
          <c:showSerName val="0"/>
          <c:showPercent val="0"/>
          <c:showBubbleSize val="0"/>
          <c:showLeaderLines val="1"/>
        </c:dLbls>
        <c:firstSliceAng val="270"/>
      </c:pieChart>
    </c:plotArea>
    <c:plotVisOnly val="1"/>
    <c:dispBlanksAs val="gap"/>
    <c:showDLblsOverMax val="0"/>
  </c:chart>
  <c:printSettings>
    <c:headerFooter/>
    <c:pageMargins b="0.75" l="0.7" r="0.7" t="0.75" header="0.3" footer="0.3"/>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1608528795576712"/>
          <c:y val="0.10099517087923064"/>
          <c:w val="0.37108423082590675"/>
          <c:h val="0.79800965824153869"/>
        </c:manualLayout>
      </c:layout>
      <c:doughnutChart>
        <c:varyColors val="1"/>
        <c:ser>
          <c:idx val="0"/>
          <c:order val="0"/>
          <c:dPt>
            <c:idx val="0"/>
            <c:bubble3D val="0"/>
            <c:spPr>
              <a:solidFill>
                <a:srgbClr val="FF0000"/>
              </a:solidFill>
            </c:spPr>
            <c:extLst>
              <c:ext xmlns:c16="http://schemas.microsoft.com/office/drawing/2014/chart" uri="{C3380CC4-5D6E-409C-BE32-E72D297353CC}">
                <c16:uniqueId val="{00000001-8841-47F5-91CF-CEC5D3513CE0}"/>
              </c:ext>
            </c:extLst>
          </c:dPt>
          <c:dPt>
            <c:idx val="1"/>
            <c:bubble3D val="0"/>
            <c:spPr>
              <a:solidFill>
                <a:srgbClr val="FFC000"/>
              </a:solidFill>
            </c:spPr>
            <c:extLst>
              <c:ext xmlns:c16="http://schemas.microsoft.com/office/drawing/2014/chart" uri="{C3380CC4-5D6E-409C-BE32-E72D297353CC}">
                <c16:uniqueId val="{00000003-8841-47F5-91CF-CEC5D3513CE0}"/>
              </c:ext>
            </c:extLst>
          </c:dPt>
          <c:dPt>
            <c:idx val="2"/>
            <c:bubble3D val="0"/>
            <c:spPr>
              <a:solidFill>
                <a:srgbClr val="00B050"/>
              </a:solidFill>
            </c:spPr>
            <c:extLst>
              <c:ext xmlns:c16="http://schemas.microsoft.com/office/drawing/2014/chart" uri="{C3380CC4-5D6E-409C-BE32-E72D297353CC}">
                <c16:uniqueId val="{00000005-8841-47F5-91CF-CEC5D3513CE0}"/>
              </c:ext>
            </c:extLst>
          </c:dPt>
          <c:dPt>
            <c:idx val="3"/>
            <c:bubble3D val="0"/>
            <c:spPr>
              <a:noFill/>
            </c:spPr>
            <c:extLst>
              <c:ext xmlns:c16="http://schemas.microsoft.com/office/drawing/2014/chart" uri="{C3380CC4-5D6E-409C-BE32-E72D297353CC}">
                <c16:uniqueId val="{00000007-8841-47F5-91CF-CEC5D3513CE0}"/>
              </c:ext>
            </c:extLst>
          </c:dPt>
          <c:val>
            <c:numRef>
              <c:f>[1]Formulas!$B$67:$B$70</c:f>
              <c:numCache>
                <c:formatCode>General</c:formatCode>
                <c:ptCount val="4"/>
                <c:pt idx="0">
                  <c:v>2000</c:v>
                </c:pt>
                <c:pt idx="1">
                  <c:v>5000</c:v>
                </c:pt>
                <c:pt idx="2">
                  <c:v>2000</c:v>
                </c:pt>
                <c:pt idx="3">
                  <c:v>9000</c:v>
                </c:pt>
              </c:numCache>
            </c:numRef>
          </c:val>
          <c:extLst>
            <c:ext xmlns:c16="http://schemas.microsoft.com/office/drawing/2014/chart" uri="{C3380CC4-5D6E-409C-BE32-E72D297353CC}">
              <c16:uniqueId val="{00000008-8841-47F5-91CF-CEC5D3513CE0}"/>
            </c:ext>
          </c:extLst>
        </c:ser>
        <c:dLbls>
          <c:showLegendKey val="0"/>
          <c:showVal val="0"/>
          <c:showCatName val="0"/>
          <c:showSerName val="0"/>
          <c:showPercent val="0"/>
          <c:showBubbleSize val="0"/>
          <c:showLeaderLines val="1"/>
        </c:dLbls>
        <c:firstSliceAng val="270"/>
        <c:holeSize val="50"/>
      </c:doughnutChart>
      <c:pieChart>
        <c:varyColors val="1"/>
        <c:ser>
          <c:idx val="1"/>
          <c:order val="1"/>
          <c:dPt>
            <c:idx val="0"/>
            <c:bubble3D val="0"/>
            <c:spPr>
              <a:noFill/>
            </c:spPr>
            <c:extLst>
              <c:ext xmlns:c16="http://schemas.microsoft.com/office/drawing/2014/chart" uri="{C3380CC4-5D6E-409C-BE32-E72D297353CC}">
                <c16:uniqueId val="{0000000A-8841-47F5-91CF-CEC5D3513CE0}"/>
              </c:ext>
            </c:extLst>
          </c:dPt>
          <c:dPt>
            <c:idx val="1"/>
            <c:bubble3D val="0"/>
            <c:spPr>
              <a:solidFill>
                <a:schemeClr val="tx1"/>
              </a:solidFill>
            </c:spPr>
            <c:extLst>
              <c:ext xmlns:c16="http://schemas.microsoft.com/office/drawing/2014/chart" uri="{C3380CC4-5D6E-409C-BE32-E72D297353CC}">
                <c16:uniqueId val="{0000000C-8841-47F5-91CF-CEC5D3513CE0}"/>
              </c:ext>
            </c:extLst>
          </c:dPt>
          <c:dPt>
            <c:idx val="2"/>
            <c:bubble3D val="0"/>
            <c:spPr>
              <a:noFill/>
            </c:spPr>
            <c:extLst>
              <c:ext xmlns:c16="http://schemas.microsoft.com/office/drawing/2014/chart" uri="{C3380CC4-5D6E-409C-BE32-E72D297353CC}">
                <c16:uniqueId val="{0000000E-8841-47F5-91CF-CEC5D3513CE0}"/>
              </c:ext>
            </c:extLst>
          </c:dPt>
          <c:dLbls>
            <c:dLbl>
              <c:idx val="0"/>
              <c:layout>
                <c:manualLayout>
                  <c:x val="6.2793657642109799E-2"/>
                  <c:y val="-0.1715635545556805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8841-47F5-91CF-CEC5D3513CE0}"/>
                </c:ext>
              </c:extLst>
            </c:dLbl>
            <c:dLbl>
              <c:idx val="2"/>
              <c:layout>
                <c:manualLayout>
                  <c:x val="3.0264666875956903E-2"/>
                  <c:y val="-0.38086538395299013"/>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8841-47F5-91CF-CEC5D3513CE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extLst>
          </c:dLbls>
          <c:val>
            <c:numRef>
              <c:f>[1]Formulas!$E$67:$E$69</c:f>
              <c:numCache>
                <c:formatCode>General</c:formatCode>
                <c:ptCount val="3"/>
                <c:pt idx="0">
                  <c:v>2000</c:v>
                </c:pt>
                <c:pt idx="1">
                  <c:v>50</c:v>
                </c:pt>
                <c:pt idx="2">
                  <c:v>9000</c:v>
                </c:pt>
              </c:numCache>
            </c:numRef>
          </c:val>
          <c:extLst>
            <c:ext xmlns:c16="http://schemas.microsoft.com/office/drawing/2014/chart" uri="{C3380CC4-5D6E-409C-BE32-E72D297353CC}">
              <c16:uniqueId val="{0000000F-8841-47F5-91CF-CEC5D3513CE0}"/>
            </c:ext>
          </c:extLst>
        </c:ser>
        <c:dLbls>
          <c:showLegendKey val="0"/>
          <c:showVal val="0"/>
          <c:showCatName val="0"/>
          <c:showSerName val="0"/>
          <c:showPercent val="0"/>
          <c:showBubbleSize val="0"/>
          <c:showLeaderLines val="1"/>
        </c:dLbls>
        <c:firstSliceAng val="270"/>
      </c:pieChart>
    </c:plotArea>
    <c:plotVisOnly val="1"/>
    <c:dispBlanksAs val="gap"/>
    <c:showDLblsOverMax val="0"/>
  </c:chart>
  <c:printSettings>
    <c:headerFooter/>
    <c:pageMargins b="0.75" l="0.7" r="0.7" t="0.75" header="0.3" footer="0.3"/>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School/College</a:t>
            </a:r>
            <a:r>
              <a:rPr lang="en-GB" baseline="0"/>
              <a:t> Visits</a:t>
            </a:r>
            <a:endParaRPr lang="en-GB"/>
          </a:p>
        </c:rich>
      </c:tx>
      <c:overlay val="0"/>
    </c:title>
    <c:autoTitleDeleted val="0"/>
    <c:plotArea>
      <c:layout/>
      <c:barChart>
        <c:barDir val="col"/>
        <c:grouping val="clustered"/>
        <c:varyColors val="0"/>
        <c:ser>
          <c:idx val="0"/>
          <c:order val="0"/>
          <c:invertIfNegative val="0"/>
          <c:dPt>
            <c:idx val="0"/>
            <c:invertIfNegative val="0"/>
            <c:bubble3D val="0"/>
            <c:spPr>
              <a:solidFill>
                <a:schemeClr val="tx2">
                  <a:lumMod val="60000"/>
                  <a:lumOff val="40000"/>
                </a:schemeClr>
              </a:solidFill>
            </c:spPr>
            <c:extLst>
              <c:ext xmlns:c16="http://schemas.microsoft.com/office/drawing/2014/chart" uri="{C3380CC4-5D6E-409C-BE32-E72D297353CC}">
                <c16:uniqueId val="{00000001-E655-4D30-AC25-ABC658E3AD9F}"/>
              </c:ext>
            </c:extLst>
          </c:dPt>
          <c:dPt>
            <c:idx val="1"/>
            <c:invertIfNegative val="0"/>
            <c:bubble3D val="0"/>
            <c:spPr>
              <a:solidFill>
                <a:schemeClr val="accent3">
                  <a:lumMod val="60000"/>
                  <a:lumOff val="40000"/>
                </a:schemeClr>
              </a:solidFill>
            </c:spPr>
            <c:extLst>
              <c:ext xmlns:c16="http://schemas.microsoft.com/office/drawing/2014/chart" uri="{C3380CC4-5D6E-409C-BE32-E72D297353CC}">
                <c16:uniqueId val="{00000003-E655-4D30-AC25-ABC658E3AD9F}"/>
              </c:ext>
            </c:extLst>
          </c:dPt>
          <c:dPt>
            <c:idx val="2"/>
            <c:invertIfNegative val="0"/>
            <c:bubble3D val="0"/>
            <c:spPr>
              <a:solidFill>
                <a:schemeClr val="accent2">
                  <a:lumMod val="60000"/>
                  <a:lumOff val="40000"/>
                </a:schemeClr>
              </a:solidFill>
            </c:spPr>
            <c:extLst>
              <c:ext xmlns:c16="http://schemas.microsoft.com/office/drawing/2014/chart" uri="{C3380CC4-5D6E-409C-BE32-E72D297353CC}">
                <c16:uniqueId val="{00000005-E655-4D30-AC25-ABC658E3AD9F}"/>
              </c:ext>
            </c:extLst>
          </c:dPt>
          <c:dPt>
            <c:idx val="3"/>
            <c:invertIfNegative val="0"/>
            <c:bubble3D val="0"/>
            <c:spPr>
              <a:solidFill>
                <a:srgbClr val="7030A0"/>
              </a:solidFill>
            </c:spPr>
            <c:extLst>
              <c:ext xmlns:c16="http://schemas.microsoft.com/office/drawing/2014/chart" uri="{C3380CC4-5D6E-409C-BE32-E72D297353CC}">
                <c16:uniqueId val="{00000007-E655-4D30-AC25-ABC658E3AD9F}"/>
              </c:ext>
            </c:extLst>
          </c:dPt>
          <c:dPt>
            <c:idx val="4"/>
            <c:invertIfNegative val="0"/>
            <c:bubble3D val="0"/>
            <c:spPr>
              <a:solidFill>
                <a:schemeClr val="accent6">
                  <a:lumMod val="60000"/>
                  <a:lumOff val="40000"/>
                </a:schemeClr>
              </a:solidFill>
            </c:spPr>
            <c:extLst>
              <c:ext xmlns:c16="http://schemas.microsoft.com/office/drawing/2014/chart" uri="{C3380CC4-5D6E-409C-BE32-E72D297353CC}">
                <c16:uniqueId val="{00000009-E655-4D30-AC25-ABC658E3AD9F}"/>
              </c:ext>
            </c:extLst>
          </c:dPt>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[1]Formulas!$C$2:$C$4</c:f>
              <c:strCache>
                <c:ptCount val="3"/>
                <c:pt idx="0">
                  <c:v>09/01/2019
Oakbank School Career's Fair</c:v>
                </c:pt>
                <c:pt idx="1">
                  <c:v>05/03/2019
National Apprenticeship Show</c:v>
                </c:pt>
                <c:pt idx="2">
                  <c:v>07/03/2019
Learn Live National Apprenticeship Week</c:v>
                </c:pt>
              </c:strCache>
            </c:strRef>
          </c:cat>
          <c:val>
            <c:numRef>
              <c:f>[1]Formulas!$B$2:$B$4</c:f>
              <c:numCache>
                <c:formatCode>General</c:formatCode>
                <c:ptCount val="3"/>
                <c:pt idx="0">
                  <c:v>320</c:v>
                </c:pt>
                <c:pt idx="1">
                  <c:v>100</c:v>
                </c:pt>
                <c:pt idx="2">
                  <c:v>1042</c:v>
                </c:pt>
              </c:numCache>
            </c:numRef>
          </c:val>
          <c:extLst>
            <c:ext xmlns:c16="http://schemas.microsoft.com/office/drawing/2014/chart" uri="{C3380CC4-5D6E-409C-BE32-E72D297353CC}">
              <c16:uniqueId val="{0000000A-E655-4D30-AC25-ABC658E3AD9F}"/>
            </c:ext>
          </c:extLst>
        </c:ser>
        <c:dLbls>
          <c:showLegendKey val="0"/>
          <c:showVal val="0"/>
          <c:showCatName val="0"/>
          <c:showSerName val="0"/>
          <c:showPercent val="0"/>
          <c:showBubbleSize val="0"/>
        </c:dLbls>
        <c:gapWidth val="150"/>
        <c:axId val="101314944"/>
        <c:axId val="101316864"/>
      </c:barChart>
      <c:catAx>
        <c:axId val="101314944"/>
        <c:scaling>
          <c:orientation val="minMax"/>
        </c:scaling>
        <c:delete val="0"/>
        <c:axPos val="b"/>
        <c:title>
          <c:tx>
            <c:rich>
              <a:bodyPr/>
              <a:lstStyle/>
              <a:p>
                <a:pPr>
                  <a:defRPr/>
                </a:pPr>
                <a:r>
                  <a:rPr lang="en-GB"/>
                  <a:t>Date</a:t>
                </a:r>
                <a:r>
                  <a:rPr lang="en-GB" baseline="0"/>
                  <a:t> of Visit</a:t>
                </a:r>
                <a:endParaRPr lang="en-GB"/>
              </a:p>
            </c:rich>
          </c:tx>
          <c:overlay val="0"/>
        </c:title>
        <c:numFmt formatCode="General" sourceLinked="0"/>
        <c:majorTickMark val="out"/>
        <c:minorTickMark val="none"/>
        <c:tickLblPos val="nextTo"/>
        <c:crossAx val="101316864"/>
        <c:crosses val="autoZero"/>
        <c:auto val="1"/>
        <c:lblAlgn val="ctr"/>
        <c:lblOffset val="100"/>
        <c:noMultiLvlLbl val="0"/>
      </c:catAx>
      <c:valAx>
        <c:axId val="101316864"/>
        <c:scaling>
          <c:orientation val="minMax"/>
        </c:scaling>
        <c:delete val="0"/>
        <c:axPos val="l"/>
        <c:majorGridlines/>
        <c:title>
          <c:tx>
            <c:rich>
              <a:bodyPr rot="-5400000" vert="horz"/>
              <a:lstStyle/>
              <a:p>
                <a:pPr>
                  <a:defRPr/>
                </a:pPr>
                <a:r>
                  <a:rPr lang="en-GB"/>
                  <a:t>Number</a:t>
                </a:r>
                <a:r>
                  <a:rPr lang="en-GB" baseline="0"/>
                  <a:t> of Pupils Engaged</a:t>
                </a:r>
                <a:endParaRPr lang="en-GB"/>
              </a:p>
            </c:rich>
          </c:tx>
          <c:overlay val="0"/>
        </c:title>
        <c:numFmt formatCode="General" sourceLinked="1"/>
        <c:majorTickMark val="out"/>
        <c:minorTickMark val="none"/>
        <c:tickLblPos val="nextTo"/>
        <c:crossAx val="101314944"/>
        <c:crosses val="autoZero"/>
        <c:crossBetween val="between"/>
      </c:valAx>
    </c:plotArea>
    <c:plotVisOnly val="1"/>
    <c:dispBlanksAs val="gap"/>
    <c:showDLblsOverMax val="0"/>
  </c:chart>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2" Type="http://schemas.openxmlformats.org/officeDocument/2006/relationships/image" Target="../media/image4.png"/><Relationship Id="rId1" Type="http://schemas.openxmlformats.org/officeDocument/2006/relationships/image" Target="../media/image3.jpe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3</xdr:col>
      <xdr:colOff>0</xdr:colOff>
      <xdr:row>3</xdr:row>
      <xdr:rowOff>75565</xdr:rowOff>
    </xdr:from>
    <xdr:to>
      <xdr:col>14</xdr:col>
      <xdr:colOff>1030941</xdr:colOff>
      <xdr:row>3</xdr:row>
      <xdr:rowOff>75565</xdr:rowOff>
    </xdr:to>
    <xdr:cxnSp macro="">
      <xdr:nvCxnSpPr>
        <xdr:cNvPr id="2" name="Straight Connector 1">
          <a:extLst>
            <a:ext uri="{FF2B5EF4-FFF2-40B4-BE49-F238E27FC236}">
              <a16:creationId xmlns:a16="http://schemas.microsoft.com/office/drawing/2014/main" id="{0B8946F8-29CE-4451-9D87-04EA7F237A3F}"/>
            </a:ext>
          </a:extLst>
        </xdr:cNvPr>
        <xdr:cNvCxnSpPr>
          <a:cxnSpLocks/>
        </xdr:cNvCxnSpPr>
      </xdr:nvCxnSpPr>
      <xdr:spPr>
        <a:xfrm>
          <a:off x="2584450" y="710565"/>
          <a:ext cx="19674541" cy="0"/>
        </a:xfrm>
        <a:prstGeom prst="line">
          <a:avLst/>
        </a:prstGeom>
        <a:ln w="12700">
          <a:solidFill>
            <a:srgbClr val="76144B"/>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12</xdr:col>
      <xdr:colOff>40821</xdr:colOff>
      <xdr:row>0</xdr:row>
      <xdr:rowOff>178411</xdr:rowOff>
    </xdr:from>
    <xdr:to>
      <xdr:col>13</xdr:col>
      <xdr:colOff>931240</xdr:colOff>
      <xdr:row>2</xdr:row>
      <xdr:rowOff>97425</xdr:rowOff>
    </xdr:to>
    <xdr:pic>
      <xdr:nvPicPr>
        <xdr:cNvPr id="3" name="Picture 2">
          <a:extLst>
            <a:ext uri="{FF2B5EF4-FFF2-40B4-BE49-F238E27FC236}">
              <a16:creationId xmlns:a16="http://schemas.microsoft.com/office/drawing/2014/main" id="{7A0A6A9F-CCB7-4017-B008-18446B0DC33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906671" y="178411"/>
          <a:ext cx="1976269" cy="357164"/>
        </a:xfrm>
        <a:prstGeom prst="rect">
          <a:avLst/>
        </a:prstGeom>
      </xdr:spPr>
    </xdr:pic>
    <xdr:clientData/>
  </xdr:twoCellAnchor>
  <xdr:twoCellAnchor>
    <xdr:from>
      <xdr:col>3</xdr:col>
      <xdr:colOff>0</xdr:colOff>
      <xdr:row>3</xdr:row>
      <xdr:rowOff>75565</xdr:rowOff>
    </xdr:from>
    <xdr:to>
      <xdr:col>14</xdr:col>
      <xdr:colOff>1030941</xdr:colOff>
      <xdr:row>3</xdr:row>
      <xdr:rowOff>75565</xdr:rowOff>
    </xdr:to>
    <xdr:cxnSp macro="">
      <xdr:nvCxnSpPr>
        <xdr:cNvPr id="4" name="Straight Connector 3">
          <a:extLst>
            <a:ext uri="{FF2B5EF4-FFF2-40B4-BE49-F238E27FC236}">
              <a16:creationId xmlns:a16="http://schemas.microsoft.com/office/drawing/2014/main" id="{D9CAAACF-859C-4A37-92FC-5F08C4617A0B}"/>
            </a:ext>
          </a:extLst>
        </xdr:cNvPr>
        <xdr:cNvCxnSpPr>
          <a:cxnSpLocks/>
        </xdr:cNvCxnSpPr>
      </xdr:nvCxnSpPr>
      <xdr:spPr>
        <a:xfrm>
          <a:off x="2584450" y="710565"/>
          <a:ext cx="19674541" cy="0"/>
        </a:xfrm>
        <a:prstGeom prst="line">
          <a:avLst/>
        </a:prstGeom>
        <a:ln w="12700">
          <a:solidFill>
            <a:srgbClr val="76144B"/>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xdr:row>
      <xdr:rowOff>75565</xdr:rowOff>
    </xdr:from>
    <xdr:to>
      <xdr:col>14</xdr:col>
      <xdr:colOff>1030941</xdr:colOff>
      <xdr:row>3</xdr:row>
      <xdr:rowOff>75565</xdr:rowOff>
    </xdr:to>
    <xdr:cxnSp macro="">
      <xdr:nvCxnSpPr>
        <xdr:cNvPr id="5" name="Straight Connector 4">
          <a:extLst>
            <a:ext uri="{FF2B5EF4-FFF2-40B4-BE49-F238E27FC236}">
              <a16:creationId xmlns:a16="http://schemas.microsoft.com/office/drawing/2014/main" id="{B2FAD308-CFD3-475B-8958-7FA3B0C3E2BA}"/>
            </a:ext>
          </a:extLst>
        </xdr:cNvPr>
        <xdr:cNvCxnSpPr>
          <a:cxnSpLocks/>
        </xdr:cNvCxnSpPr>
      </xdr:nvCxnSpPr>
      <xdr:spPr>
        <a:xfrm>
          <a:off x="2584450" y="710565"/>
          <a:ext cx="19674541" cy="0"/>
        </a:xfrm>
        <a:prstGeom prst="line">
          <a:avLst/>
        </a:prstGeom>
        <a:ln w="12700">
          <a:solidFill>
            <a:srgbClr val="76144B"/>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xdr:row>
      <xdr:rowOff>75565</xdr:rowOff>
    </xdr:from>
    <xdr:to>
      <xdr:col>14</xdr:col>
      <xdr:colOff>2394857</xdr:colOff>
      <xdr:row>3</xdr:row>
      <xdr:rowOff>75565</xdr:rowOff>
    </xdr:to>
    <xdr:cxnSp macro="">
      <xdr:nvCxnSpPr>
        <xdr:cNvPr id="6" name="Straight Connector 5">
          <a:extLst>
            <a:ext uri="{FF2B5EF4-FFF2-40B4-BE49-F238E27FC236}">
              <a16:creationId xmlns:a16="http://schemas.microsoft.com/office/drawing/2014/main" id="{4A0B93B6-E4D7-47D2-9983-2DA33BFD0A85}"/>
            </a:ext>
          </a:extLst>
        </xdr:cNvPr>
        <xdr:cNvCxnSpPr>
          <a:cxnSpLocks/>
        </xdr:cNvCxnSpPr>
      </xdr:nvCxnSpPr>
      <xdr:spPr>
        <a:xfrm>
          <a:off x="2584450" y="710565"/>
          <a:ext cx="20009757" cy="0"/>
        </a:xfrm>
        <a:prstGeom prst="line">
          <a:avLst/>
        </a:prstGeom>
        <a:ln w="12700">
          <a:solidFill>
            <a:srgbClr val="76144B"/>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xdr:row>
      <xdr:rowOff>75565</xdr:rowOff>
    </xdr:from>
    <xdr:to>
      <xdr:col>14</xdr:col>
      <xdr:colOff>1030941</xdr:colOff>
      <xdr:row>3</xdr:row>
      <xdr:rowOff>75565</xdr:rowOff>
    </xdr:to>
    <xdr:cxnSp macro="">
      <xdr:nvCxnSpPr>
        <xdr:cNvPr id="7" name="Straight Connector 6">
          <a:extLst>
            <a:ext uri="{FF2B5EF4-FFF2-40B4-BE49-F238E27FC236}">
              <a16:creationId xmlns:a16="http://schemas.microsoft.com/office/drawing/2014/main" id="{D6EF8CD0-6598-40F5-8D92-D6E11FA4642D}"/>
            </a:ext>
          </a:extLst>
        </xdr:cNvPr>
        <xdr:cNvCxnSpPr>
          <a:cxnSpLocks/>
        </xdr:cNvCxnSpPr>
      </xdr:nvCxnSpPr>
      <xdr:spPr>
        <a:xfrm>
          <a:off x="2584450" y="710565"/>
          <a:ext cx="19674541" cy="0"/>
        </a:xfrm>
        <a:prstGeom prst="line">
          <a:avLst/>
        </a:prstGeom>
        <a:ln w="12700">
          <a:solidFill>
            <a:srgbClr val="76144B"/>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xdr:row>
      <xdr:rowOff>75565</xdr:rowOff>
    </xdr:from>
    <xdr:to>
      <xdr:col>14</xdr:col>
      <xdr:colOff>1030941</xdr:colOff>
      <xdr:row>3</xdr:row>
      <xdr:rowOff>75565</xdr:rowOff>
    </xdr:to>
    <xdr:cxnSp macro="">
      <xdr:nvCxnSpPr>
        <xdr:cNvPr id="8" name="Straight Connector 7">
          <a:extLst>
            <a:ext uri="{FF2B5EF4-FFF2-40B4-BE49-F238E27FC236}">
              <a16:creationId xmlns:a16="http://schemas.microsoft.com/office/drawing/2014/main" id="{262F613F-0A4F-422C-8063-D5C7A6C65DEC}"/>
            </a:ext>
          </a:extLst>
        </xdr:cNvPr>
        <xdr:cNvCxnSpPr>
          <a:cxnSpLocks/>
        </xdr:cNvCxnSpPr>
      </xdr:nvCxnSpPr>
      <xdr:spPr>
        <a:xfrm>
          <a:off x="2584450" y="710565"/>
          <a:ext cx="19674541" cy="0"/>
        </a:xfrm>
        <a:prstGeom prst="line">
          <a:avLst/>
        </a:prstGeom>
        <a:ln w="12700">
          <a:solidFill>
            <a:srgbClr val="76144B"/>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xdr:row>
      <xdr:rowOff>75565</xdr:rowOff>
    </xdr:from>
    <xdr:to>
      <xdr:col>14</xdr:col>
      <xdr:colOff>1030941</xdr:colOff>
      <xdr:row>3</xdr:row>
      <xdr:rowOff>75565</xdr:rowOff>
    </xdr:to>
    <xdr:cxnSp macro="">
      <xdr:nvCxnSpPr>
        <xdr:cNvPr id="9" name="Straight Connector 8">
          <a:extLst>
            <a:ext uri="{FF2B5EF4-FFF2-40B4-BE49-F238E27FC236}">
              <a16:creationId xmlns:a16="http://schemas.microsoft.com/office/drawing/2014/main" id="{A831A44F-1D63-4706-82C4-B95FF2FBBBA4}"/>
            </a:ext>
          </a:extLst>
        </xdr:cNvPr>
        <xdr:cNvCxnSpPr>
          <a:cxnSpLocks/>
        </xdr:cNvCxnSpPr>
      </xdr:nvCxnSpPr>
      <xdr:spPr>
        <a:xfrm>
          <a:off x="2584450" y="710565"/>
          <a:ext cx="19674541" cy="0"/>
        </a:xfrm>
        <a:prstGeom prst="line">
          <a:avLst/>
        </a:prstGeom>
        <a:ln w="12700">
          <a:solidFill>
            <a:srgbClr val="76144B"/>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13</xdr:col>
      <xdr:colOff>928483</xdr:colOff>
      <xdr:row>0</xdr:row>
      <xdr:rowOff>59150</xdr:rowOff>
    </xdr:from>
    <xdr:to>
      <xdr:col>14</xdr:col>
      <xdr:colOff>1160750</xdr:colOff>
      <xdr:row>2</xdr:row>
      <xdr:rowOff>189094</xdr:rowOff>
    </xdr:to>
    <xdr:pic>
      <xdr:nvPicPr>
        <xdr:cNvPr id="10" name="Picture 9">
          <a:extLst>
            <a:ext uri="{FF2B5EF4-FFF2-40B4-BE49-F238E27FC236}">
              <a16:creationId xmlns:a16="http://schemas.microsoft.com/office/drawing/2014/main" id="{B618E511-B6B7-4A2D-BF00-FD384D70BA7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880183" y="59150"/>
          <a:ext cx="1508617" cy="568094"/>
        </a:xfrm>
        <a:prstGeom prst="rect">
          <a:avLst/>
        </a:prstGeom>
      </xdr:spPr>
    </xdr:pic>
    <xdr:clientData/>
  </xdr:twoCellAnchor>
  <xdr:twoCellAnchor>
    <xdr:from>
      <xdr:col>3</xdr:col>
      <xdr:colOff>734786</xdr:colOff>
      <xdr:row>11</xdr:row>
      <xdr:rowOff>7530</xdr:rowOff>
    </xdr:from>
    <xdr:to>
      <xdr:col>16</xdr:col>
      <xdr:colOff>684439</xdr:colOff>
      <xdr:row>11</xdr:row>
      <xdr:rowOff>7530</xdr:rowOff>
    </xdr:to>
    <xdr:cxnSp macro="">
      <xdr:nvCxnSpPr>
        <xdr:cNvPr id="11" name="Straight Connector 10">
          <a:extLst>
            <a:ext uri="{FF2B5EF4-FFF2-40B4-BE49-F238E27FC236}">
              <a16:creationId xmlns:a16="http://schemas.microsoft.com/office/drawing/2014/main" id="{266C4120-A015-4CFA-9A21-B031B90B632F}"/>
            </a:ext>
          </a:extLst>
        </xdr:cNvPr>
        <xdr:cNvCxnSpPr>
          <a:cxnSpLocks/>
        </xdr:cNvCxnSpPr>
      </xdr:nvCxnSpPr>
      <xdr:spPr>
        <a:xfrm>
          <a:off x="3319236" y="2585630"/>
          <a:ext cx="20015653" cy="0"/>
        </a:xfrm>
        <a:prstGeom prst="line">
          <a:avLst/>
        </a:prstGeom>
        <a:ln w="12700">
          <a:solidFill>
            <a:srgbClr val="76144B"/>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3</xdr:row>
      <xdr:rowOff>75565</xdr:rowOff>
    </xdr:from>
    <xdr:to>
      <xdr:col>15</xdr:col>
      <xdr:colOff>1030941</xdr:colOff>
      <xdr:row>3</xdr:row>
      <xdr:rowOff>75565</xdr:rowOff>
    </xdr:to>
    <xdr:cxnSp macro="">
      <xdr:nvCxnSpPr>
        <xdr:cNvPr id="2" name="Straight Connector 1">
          <a:extLst>
            <a:ext uri="{FF2B5EF4-FFF2-40B4-BE49-F238E27FC236}">
              <a16:creationId xmlns:a16="http://schemas.microsoft.com/office/drawing/2014/main" id="{00000000-0008-0000-0100-000002000000}"/>
            </a:ext>
          </a:extLst>
        </xdr:cNvPr>
        <xdr:cNvCxnSpPr>
          <a:cxnSpLocks/>
        </xdr:cNvCxnSpPr>
      </xdr:nvCxnSpPr>
      <xdr:spPr>
        <a:xfrm>
          <a:off x="1933575" y="713740"/>
          <a:ext cx="20157141" cy="0"/>
        </a:xfrm>
        <a:prstGeom prst="line">
          <a:avLst/>
        </a:prstGeom>
        <a:ln w="12700">
          <a:solidFill>
            <a:srgbClr val="76144B"/>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13</xdr:col>
      <xdr:colOff>40821</xdr:colOff>
      <xdr:row>0</xdr:row>
      <xdr:rowOff>178411</xdr:rowOff>
    </xdr:from>
    <xdr:to>
      <xdr:col>14</xdr:col>
      <xdr:colOff>931240</xdr:colOff>
      <xdr:row>2</xdr:row>
      <xdr:rowOff>97425</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933964" y="178411"/>
          <a:ext cx="1928374" cy="365873"/>
        </a:xfrm>
        <a:prstGeom prst="rect">
          <a:avLst/>
        </a:prstGeom>
      </xdr:spPr>
    </xdr:pic>
    <xdr:clientData/>
  </xdr:twoCellAnchor>
  <xdr:twoCellAnchor>
    <xdr:from>
      <xdr:col>4</xdr:col>
      <xdr:colOff>0</xdr:colOff>
      <xdr:row>3</xdr:row>
      <xdr:rowOff>75565</xdr:rowOff>
    </xdr:from>
    <xdr:to>
      <xdr:col>15</xdr:col>
      <xdr:colOff>1030941</xdr:colOff>
      <xdr:row>3</xdr:row>
      <xdr:rowOff>75565</xdr:rowOff>
    </xdr:to>
    <xdr:cxnSp macro="">
      <xdr:nvCxnSpPr>
        <xdr:cNvPr id="5" name="Straight Connector 4">
          <a:extLst>
            <a:ext uri="{FF2B5EF4-FFF2-40B4-BE49-F238E27FC236}">
              <a16:creationId xmlns:a16="http://schemas.microsoft.com/office/drawing/2014/main" id="{00000000-0008-0000-0100-000005000000}"/>
            </a:ext>
          </a:extLst>
        </xdr:cNvPr>
        <xdr:cNvCxnSpPr>
          <a:cxnSpLocks/>
        </xdr:cNvCxnSpPr>
      </xdr:nvCxnSpPr>
      <xdr:spPr>
        <a:xfrm>
          <a:off x="1933575" y="713740"/>
          <a:ext cx="20157141" cy="0"/>
        </a:xfrm>
        <a:prstGeom prst="line">
          <a:avLst/>
        </a:prstGeom>
        <a:ln w="12700">
          <a:solidFill>
            <a:srgbClr val="76144B"/>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xdr:row>
      <xdr:rowOff>75565</xdr:rowOff>
    </xdr:from>
    <xdr:to>
      <xdr:col>15</xdr:col>
      <xdr:colOff>1030941</xdr:colOff>
      <xdr:row>3</xdr:row>
      <xdr:rowOff>75565</xdr:rowOff>
    </xdr:to>
    <xdr:cxnSp macro="">
      <xdr:nvCxnSpPr>
        <xdr:cNvPr id="8" name="Straight Connector 7">
          <a:extLst>
            <a:ext uri="{FF2B5EF4-FFF2-40B4-BE49-F238E27FC236}">
              <a16:creationId xmlns:a16="http://schemas.microsoft.com/office/drawing/2014/main" id="{00000000-0008-0000-0100-000008000000}"/>
            </a:ext>
          </a:extLst>
        </xdr:cNvPr>
        <xdr:cNvCxnSpPr>
          <a:cxnSpLocks/>
        </xdr:cNvCxnSpPr>
      </xdr:nvCxnSpPr>
      <xdr:spPr>
        <a:xfrm>
          <a:off x="1933575" y="713740"/>
          <a:ext cx="20157141" cy="0"/>
        </a:xfrm>
        <a:prstGeom prst="line">
          <a:avLst/>
        </a:prstGeom>
        <a:ln w="12700">
          <a:solidFill>
            <a:srgbClr val="76144B"/>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xdr:row>
      <xdr:rowOff>75565</xdr:rowOff>
    </xdr:from>
    <xdr:to>
      <xdr:col>15</xdr:col>
      <xdr:colOff>2394857</xdr:colOff>
      <xdr:row>3</xdr:row>
      <xdr:rowOff>75565</xdr:rowOff>
    </xdr:to>
    <xdr:cxnSp macro="">
      <xdr:nvCxnSpPr>
        <xdr:cNvPr id="11" name="Straight Connector 10">
          <a:extLst>
            <a:ext uri="{FF2B5EF4-FFF2-40B4-BE49-F238E27FC236}">
              <a16:creationId xmlns:a16="http://schemas.microsoft.com/office/drawing/2014/main" id="{00000000-0008-0000-0100-00000B000000}"/>
            </a:ext>
          </a:extLst>
        </xdr:cNvPr>
        <xdr:cNvCxnSpPr>
          <a:cxnSpLocks/>
        </xdr:cNvCxnSpPr>
      </xdr:nvCxnSpPr>
      <xdr:spPr>
        <a:xfrm>
          <a:off x="1933575" y="713740"/>
          <a:ext cx="20654282" cy="0"/>
        </a:xfrm>
        <a:prstGeom prst="line">
          <a:avLst/>
        </a:prstGeom>
        <a:ln w="12700">
          <a:solidFill>
            <a:srgbClr val="76144B"/>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xdr:row>
      <xdr:rowOff>75565</xdr:rowOff>
    </xdr:from>
    <xdr:to>
      <xdr:col>15</xdr:col>
      <xdr:colOff>1030941</xdr:colOff>
      <xdr:row>3</xdr:row>
      <xdr:rowOff>75565</xdr:rowOff>
    </xdr:to>
    <xdr:cxnSp macro="">
      <xdr:nvCxnSpPr>
        <xdr:cNvPr id="14" name="Straight Connector 13">
          <a:extLst>
            <a:ext uri="{FF2B5EF4-FFF2-40B4-BE49-F238E27FC236}">
              <a16:creationId xmlns:a16="http://schemas.microsoft.com/office/drawing/2014/main" id="{00000000-0008-0000-0100-00000E000000}"/>
            </a:ext>
          </a:extLst>
        </xdr:cNvPr>
        <xdr:cNvCxnSpPr>
          <a:cxnSpLocks/>
        </xdr:cNvCxnSpPr>
      </xdr:nvCxnSpPr>
      <xdr:spPr>
        <a:xfrm>
          <a:off x="1933575" y="713740"/>
          <a:ext cx="20157141" cy="0"/>
        </a:xfrm>
        <a:prstGeom prst="line">
          <a:avLst/>
        </a:prstGeom>
        <a:ln w="12700">
          <a:solidFill>
            <a:srgbClr val="76144B"/>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xdr:row>
      <xdr:rowOff>75565</xdr:rowOff>
    </xdr:from>
    <xdr:to>
      <xdr:col>15</xdr:col>
      <xdr:colOff>1030941</xdr:colOff>
      <xdr:row>3</xdr:row>
      <xdr:rowOff>75565</xdr:rowOff>
    </xdr:to>
    <xdr:cxnSp macro="">
      <xdr:nvCxnSpPr>
        <xdr:cNvPr id="17" name="Straight Connector 16">
          <a:extLst>
            <a:ext uri="{FF2B5EF4-FFF2-40B4-BE49-F238E27FC236}">
              <a16:creationId xmlns:a16="http://schemas.microsoft.com/office/drawing/2014/main" id="{00000000-0008-0000-0100-000011000000}"/>
            </a:ext>
          </a:extLst>
        </xdr:cNvPr>
        <xdr:cNvCxnSpPr>
          <a:cxnSpLocks/>
        </xdr:cNvCxnSpPr>
      </xdr:nvCxnSpPr>
      <xdr:spPr>
        <a:xfrm>
          <a:off x="1933575" y="713740"/>
          <a:ext cx="20157141" cy="0"/>
        </a:xfrm>
        <a:prstGeom prst="line">
          <a:avLst/>
        </a:prstGeom>
        <a:ln w="12700">
          <a:solidFill>
            <a:srgbClr val="76144B"/>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xdr:row>
      <xdr:rowOff>75565</xdr:rowOff>
    </xdr:from>
    <xdr:to>
      <xdr:col>15</xdr:col>
      <xdr:colOff>1030941</xdr:colOff>
      <xdr:row>3</xdr:row>
      <xdr:rowOff>75565</xdr:rowOff>
    </xdr:to>
    <xdr:cxnSp macro="">
      <xdr:nvCxnSpPr>
        <xdr:cNvPr id="20" name="Straight Connector 19">
          <a:extLst>
            <a:ext uri="{FF2B5EF4-FFF2-40B4-BE49-F238E27FC236}">
              <a16:creationId xmlns:a16="http://schemas.microsoft.com/office/drawing/2014/main" id="{00000000-0008-0000-0100-000014000000}"/>
            </a:ext>
          </a:extLst>
        </xdr:cNvPr>
        <xdr:cNvCxnSpPr>
          <a:cxnSpLocks/>
        </xdr:cNvCxnSpPr>
      </xdr:nvCxnSpPr>
      <xdr:spPr>
        <a:xfrm>
          <a:off x="1933575" y="713740"/>
          <a:ext cx="20157141" cy="0"/>
        </a:xfrm>
        <a:prstGeom prst="line">
          <a:avLst/>
        </a:prstGeom>
        <a:ln w="12700">
          <a:solidFill>
            <a:srgbClr val="76144B"/>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14</xdr:col>
      <xdr:colOff>928483</xdr:colOff>
      <xdr:row>0</xdr:row>
      <xdr:rowOff>59150</xdr:rowOff>
    </xdr:from>
    <xdr:to>
      <xdr:col>15</xdr:col>
      <xdr:colOff>1160750</xdr:colOff>
      <xdr:row>2</xdr:row>
      <xdr:rowOff>189094</xdr:rowOff>
    </xdr:to>
    <xdr:pic>
      <xdr:nvPicPr>
        <xdr:cNvPr id="22" name="Picture 21">
          <a:extLst>
            <a:ext uri="{FF2B5EF4-FFF2-40B4-BE49-F238E27FC236}">
              <a16:creationId xmlns:a16="http://schemas.microsoft.com/office/drawing/2014/main" id="{00000000-0008-0000-0100-00001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855769" y="59150"/>
          <a:ext cx="1453099" cy="580027"/>
        </a:xfrm>
        <a:prstGeom prst="rect">
          <a:avLst/>
        </a:prstGeom>
      </xdr:spPr>
    </xdr:pic>
    <xdr:clientData/>
  </xdr:twoCellAnchor>
  <xdr:twoCellAnchor>
    <xdr:from>
      <xdr:col>4</xdr:col>
      <xdr:colOff>734786</xdr:colOff>
      <xdr:row>11</xdr:row>
      <xdr:rowOff>7530</xdr:rowOff>
    </xdr:from>
    <xdr:to>
      <xdr:col>17</xdr:col>
      <xdr:colOff>684439</xdr:colOff>
      <xdr:row>11</xdr:row>
      <xdr:rowOff>7530</xdr:rowOff>
    </xdr:to>
    <xdr:cxnSp macro="">
      <xdr:nvCxnSpPr>
        <xdr:cNvPr id="23" name="Straight Connector 22">
          <a:extLst>
            <a:ext uri="{FF2B5EF4-FFF2-40B4-BE49-F238E27FC236}">
              <a16:creationId xmlns:a16="http://schemas.microsoft.com/office/drawing/2014/main" id="{00000000-0008-0000-0100-000017000000}"/>
            </a:ext>
          </a:extLst>
        </xdr:cNvPr>
        <xdr:cNvCxnSpPr>
          <a:cxnSpLocks/>
        </xdr:cNvCxnSpPr>
      </xdr:nvCxnSpPr>
      <xdr:spPr>
        <a:xfrm>
          <a:off x="2668361" y="2969805"/>
          <a:ext cx="20657003" cy="0"/>
        </a:xfrm>
        <a:prstGeom prst="line">
          <a:avLst/>
        </a:prstGeom>
        <a:ln w="12700">
          <a:solidFill>
            <a:srgbClr val="76144B"/>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571500</xdr:colOff>
      <xdr:row>3</xdr:row>
      <xdr:rowOff>190500</xdr:rowOff>
    </xdr:to>
    <xdr:pic>
      <xdr:nvPicPr>
        <xdr:cNvPr id="2" name="Picture 3">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00300"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71</xdr:col>
      <xdr:colOff>117021</xdr:colOff>
      <xdr:row>0</xdr:row>
      <xdr:rowOff>0</xdr:rowOff>
    </xdr:from>
    <xdr:to>
      <xdr:col>74</xdr:col>
      <xdr:colOff>457201</xdr:colOff>
      <xdr:row>3</xdr:row>
      <xdr:rowOff>190500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5139"/>
        <a:stretch>
          <a:fillRect/>
        </a:stretch>
      </xdr:blipFill>
      <xdr:spPr bwMode="auto">
        <a:xfrm>
          <a:off x="47065746" y="0"/>
          <a:ext cx="2359480"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69850</xdr:colOff>
      <xdr:row>30</xdr:row>
      <xdr:rowOff>19050</xdr:rowOff>
    </xdr:from>
    <xdr:to>
      <xdr:col>40</xdr:col>
      <xdr:colOff>38099</xdr:colOff>
      <xdr:row>36</xdr:row>
      <xdr:rowOff>171450</xdr:rowOff>
    </xdr:to>
    <xdr:graphicFrame macro="">
      <xdr:nvGraphicFramePr>
        <xdr:cNvPr id="4" name="Chart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56</xdr:col>
      <xdr:colOff>514350</xdr:colOff>
      <xdr:row>18</xdr:row>
      <xdr:rowOff>228599</xdr:rowOff>
    </xdr:from>
    <xdr:to>
      <xdr:col>64</xdr:col>
      <xdr:colOff>361950</xdr:colOff>
      <xdr:row>28</xdr:row>
      <xdr:rowOff>133351</xdr:rowOff>
    </xdr:to>
    <xdr:graphicFrame macro="">
      <xdr:nvGraphicFramePr>
        <xdr:cNvPr id="5" name="Chart 4">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111125</xdr:colOff>
      <xdr:row>91</xdr:row>
      <xdr:rowOff>0</xdr:rowOff>
    </xdr:from>
    <xdr:to>
      <xdr:col>19</xdr:col>
      <xdr:colOff>349250</xdr:colOff>
      <xdr:row>97</xdr:row>
      <xdr:rowOff>142875</xdr:rowOff>
    </xdr:to>
    <xdr:graphicFrame macro="">
      <xdr:nvGraphicFramePr>
        <xdr:cNvPr id="6" name="Chart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20</xdr:col>
      <xdr:colOff>301626</xdr:colOff>
      <xdr:row>91</xdr:row>
      <xdr:rowOff>47625</xdr:rowOff>
    </xdr:from>
    <xdr:to>
      <xdr:col>24</xdr:col>
      <xdr:colOff>206376</xdr:colOff>
      <xdr:row>96</xdr:row>
      <xdr:rowOff>174625</xdr:rowOff>
    </xdr:to>
    <xdr:graphicFrame macro="">
      <xdr:nvGraphicFramePr>
        <xdr:cNvPr id="7" name="Chart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xdr:col>
      <xdr:colOff>428625</xdr:colOff>
      <xdr:row>91</xdr:row>
      <xdr:rowOff>111125</xdr:rowOff>
    </xdr:from>
    <xdr:to>
      <xdr:col>29</xdr:col>
      <xdr:colOff>333375</xdr:colOff>
      <xdr:row>97</xdr:row>
      <xdr:rowOff>47625</xdr:rowOff>
    </xdr:to>
    <xdr:graphicFrame macro="">
      <xdr:nvGraphicFramePr>
        <xdr:cNvPr id="8" name="Chart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30</xdr:col>
      <xdr:colOff>269875</xdr:colOff>
      <xdr:row>91</xdr:row>
      <xdr:rowOff>15875</xdr:rowOff>
    </xdr:from>
    <xdr:to>
      <xdr:col>34</xdr:col>
      <xdr:colOff>174625</xdr:colOff>
      <xdr:row>96</xdr:row>
      <xdr:rowOff>142875</xdr:rowOff>
    </xdr:to>
    <xdr:graphicFrame macro="">
      <xdr:nvGraphicFramePr>
        <xdr:cNvPr id="9" name="Chart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35</xdr:col>
      <xdr:colOff>158750</xdr:colOff>
      <xdr:row>91</xdr:row>
      <xdr:rowOff>15875</xdr:rowOff>
    </xdr:from>
    <xdr:to>
      <xdr:col>39</xdr:col>
      <xdr:colOff>63500</xdr:colOff>
      <xdr:row>96</xdr:row>
      <xdr:rowOff>142875</xdr:rowOff>
    </xdr:to>
    <xdr:graphicFrame macro="">
      <xdr:nvGraphicFramePr>
        <xdr:cNvPr id="10" name="Chart 9">
          <a:extLst>
            <a:ext uri="{FF2B5EF4-FFF2-40B4-BE49-F238E27FC236}">
              <a16:creationId xmlns:a16="http://schemas.microsoft.com/office/drawing/2014/main" id="{00000000-0008-0000-0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40</xdr:col>
      <xdr:colOff>222249</xdr:colOff>
      <xdr:row>90</xdr:row>
      <xdr:rowOff>111125</xdr:rowOff>
    </xdr:from>
    <xdr:to>
      <xdr:col>44</xdr:col>
      <xdr:colOff>333374</xdr:colOff>
      <xdr:row>96</xdr:row>
      <xdr:rowOff>111125</xdr:rowOff>
    </xdr:to>
    <xdr:graphicFrame macro="">
      <xdr:nvGraphicFramePr>
        <xdr:cNvPr id="11" name="Chart 10">
          <a:extLst>
            <a:ext uri="{FF2B5EF4-FFF2-40B4-BE49-F238E27FC236}">
              <a16:creationId xmlns:a16="http://schemas.microsoft.com/office/drawing/2014/main" id="{00000000-0008-0000-02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63</xdr:col>
      <xdr:colOff>228599</xdr:colOff>
      <xdr:row>80</xdr:row>
      <xdr:rowOff>69850</xdr:rowOff>
    </xdr:from>
    <xdr:to>
      <xdr:col>71</xdr:col>
      <xdr:colOff>498474</xdr:colOff>
      <xdr:row>91</xdr:row>
      <xdr:rowOff>180975</xdr:rowOff>
    </xdr:to>
    <xdr:graphicFrame macro="">
      <xdr:nvGraphicFramePr>
        <xdr:cNvPr id="12" name="Chart 11">
          <a:extLst>
            <a:ext uri="{FF2B5EF4-FFF2-40B4-BE49-F238E27FC236}">
              <a16:creationId xmlns:a16="http://schemas.microsoft.com/office/drawing/2014/main" id="{00000000-0008-0000-0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46</xdr:col>
      <xdr:colOff>273050</xdr:colOff>
      <xdr:row>102</xdr:row>
      <xdr:rowOff>114300</xdr:rowOff>
    </xdr:from>
    <xdr:to>
      <xdr:col>59</xdr:col>
      <xdr:colOff>152400</xdr:colOff>
      <xdr:row>119</xdr:row>
      <xdr:rowOff>47625</xdr:rowOff>
    </xdr:to>
    <xdr:graphicFrame macro="">
      <xdr:nvGraphicFramePr>
        <xdr:cNvPr id="13" name="Chart 12">
          <a:extLst>
            <a:ext uri="{FF2B5EF4-FFF2-40B4-BE49-F238E27FC236}">
              <a16:creationId xmlns:a16="http://schemas.microsoft.com/office/drawing/2014/main" id="{00000000-0008-0000-02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16</xdr:col>
      <xdr:colOff>142875</xdr:colOff>
      <xdr:row>19</xdr:row>
      <xdr:rowOff>0</xdr:rowOff>
    </xdr:from>
    <xdr:to>
      <xdr:col>28</xdr:col>
      <xdr:colOff>547687</xdr:colOff>
      <xdr:row>66</xdr:row>
      <xdr:rowOff>35718</xdr:rowOff>
    </xdr:to>
    <xdr:graphicFrame macro="">
      <xdr:nvGraphicFramePr>
        <xdr:cNvPr id="14" name="Chart 13">
          <a:extLst>
            <a:ext uri="{FF2B5EF4-FFF2-40B4-BE49-F238E27FC236}">
              <a16:creationId xmlns:a16="http://schemas.microsoft.com/office/drawing/2014/main" id="{00000000-0008-0000-0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0.18542</cdr:x>
      <cdr:y>0.43056</cdr:y>
    </cdr:from>
    <cdr:to>
      <cdr:x>0.2331</cdr:x>
      <cdr:y>0.53954</cdr:y>
    </cdr:to>
    <cdr:sp macro="" textlink="">
      <cdr:nvSpPr>
        <cdr:cNvPr id="2" name="TextBox 1"/>
        <cdr:cNvSpPr txBox="1"/>
      </cdr:nvSpPr>
      <cdr:spPr>
        <a:xfrm xmlns:a="http://schemas.openxmlformats.org/drawingml/2006/main">
          <a:off x="831256" y="901262"/>
          <a:ext cx="213773" cy="22813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100"/>
            <a:t>0</a:t>
          </a:r>
        </a:p>
        <a:p xmlns:a="http://schemas.openxmlformats.org/drawingml/2006/main">
          <a:endParaRPr lang="en-GB" sz="1100"/>
        </a:p>
      </cdr:txBody>
    </cdr:sp>
  </cdr:relSizeAnchor>
</c:userShapes>
</file>

<file path=xl/drawings/drawing5.xml><?xml version="1.0" encoding="utf-8"?>
<c:userShapes xmlns:c="http://schemas.openxmlformats.org/drawingml/2006/chart">
  <cdr:relSizeAnchor xmlns:cdr="http://schemas.openxmlformats.org/drawingml/2006/chartDrawing">
    <cdr:from>
      <cdr:x>0.18542</cdr:x>
      <cdr:y>0.43056</cdr:y>
    </cdr:from>
    <cdr:to>
      <cdr:x>0.2331</cdr:x>
      <cdr:y>0.53954</cdr:y>
    </cdr:to>
    <cdr:sp macro="" textlink="">
      <cdr:nvSpPr>
        <cdr:cNvPr id="2" name="TextBox 1"/>
        <cdr:cNvSpPr txBox="1"/>
      </cdr:nvSpPr>
      <cdr:spPr>
        <a:xfrm xmlns:a="http://schemas.openxmlformats.org/drawingml/2006/main">
          <a:off x="831256" y="901262"/>
          <a:ext cx="213773" cy="22813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100"/>
            <a:t>0</a:t>
          </a:r>
        </a:p>
        <a:p xmlns:a="http://schemas.openxmlformats.org/drawingml/2006/main">
          <a:endParaRPr lang="en-GB" sz="1100"/>
        </a:p>
      </cdr:txBody>
    </cdr:sp>
  </cdr:relSizeAnchor>
</c:userShapes>
</file>

<file path=xl/drawings/drawing6.xml><?xml version="1.0" encoding="utf-8"?>
<c:userShapes xmlns:c="http://schemas.openxmlformats.org/drawingml/2006/chart">
  <cdr:relSizeAnchor xmlns:cdr="http://schemas.openxmlformats.org/drawingml/2006/chartDrawing">
    <cdr:from>
      <cdr:x>0.18542</cdr:x>
      <cdr:y>0.43056</cdr:y>
    </cdr:from>
    <cdr:to>
      <cdr:x>0.23353</cdr:x>
      <cdr:y>0.63855</cdr:y>
    </cdr:to>
    <cdr:sp macro="" textlink="">
      <cdr:nvSpPr>
        <cdr:cNvPr id="2" name="TextBox 1"/>
        <cdr:cNvSpPr txBox="1"/>
      </cdr:nvSpPr>
      <cdr:spPr>
        <a:xfrm xmlns:a="http://schemas.openxmlformats.org/drawingml/2006/main">
          <a:off x="491572" y="567317"/>
          <a:ext cx="127553" cy="27405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100"/>
            <a:t>0</a:t>
          </a:r>
        </a:p>
        <a:p xmlns:a="http://schemas.openxmlformats.org/drawingml/2006/main">
          <a:endParaRPr lang="en-GB" sz="1100"/>
        </a:p>
      </cdr:txBody>
    </cdr:sp>
  </cdr:relSizeAnchor>
</c:userShapes>
</file>

<file path=xl/drawings/drawing7.xml><?xml version="1.0" encoding="utf-8"?>
<c:userShapes xmlns:c="http://schemas.openxmlformats.org/drawingml/2006/chart">
  <cdr:relSizeAnchor xmlns:cdr="http://schemas.openxmlformats.org/drawingml/2006/chartDrawing">
    <cdr:from>
      <cdr:x>0.18542</cdr:x>
      <cdr:y>0.43056</cdr:y>
    </cdr:from>
    <cdr:to>
      <cdr:x>0.23353</cdr:x>
      <cdr:y>0.63855</cdr:y>
    </cdr:to>
    <cdr:sp macro="" textlink="">
      <cdr:nvSpPr>
        <cdr:cNvPr id="2" name="TextBox 1"/>
        <cdr:cNvSpPr txBox="1"/>
      </cdr:nvSpPr>
      <cdr:spPr>
        <a:xfrm xmlns:a="http://schemas.openxmlformats.org/drawingml/2006/main">
          <a:off x="491572" y="567317"/>
          <a:ext cx="127553" cy="27405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100"/>
            <a:t>0</a:t>
          </a:r>
        </a:p>
        <a:p xmlns:a="http://schemas.openxmlformats.org/drawingml/2006/main">
          <a:endParaRPr lang="en-GB" sz="1100"/>
        </a:p>
      </cdr:txBody>
    </cdr:sp>
  </cdr:relSizeAnchor>
</c:userShapes>
</file>

<file path=xl/drawings/drawing8.xml><?xml version="1.0" encoding="utf-8"?>
<c:userShapes xmlns:c="http://schemas.openxmlformats.org/drawingml/2006/chart">
  <cdr:relSizeAnchor xmlns:cdr="http://schemas.openxmlformats.org/drawingml/2006/chartDrawing">
    <cdr:from>
      <cdr:x>0.18542</cdr:x>
      <cdr:y>0.43056</cdr:y>
    </cdr:from>
    <cdr:to>
      <cdr:x>0.23353</cdr:x>
      <cdr:y>0.63855</cdr:y>
    </cdr:to>
    <cdr:sp macro="" textlink="">
      <cdr:nvSpPr>
        <cdr:cNvPr id="2" name="TextBox 1"/>
        <cdr:cNvSpPr txBox="1"/>
      </cdr:nvSpPr>
      <cdr:spPr>
        <a:xfrm xmlns:a="http://schemas.openxmlformats.org/drawingml/2006/main">
          <a:off x="491572" y="567317"/>
          <a:ext cx="127553" cy="27405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100"/>
            <a:t>0</a:t>
          </a:r>
        </a:p>
        <a:p xmlns:a="http://schemas.openxmlformats.org/drawingml/2006/main">
          <a:endParaRPr lang="en-GB" sz="1100"/>
        </a:p>
      </cdr:txBody>
    </cdr:sp>
  </cdr:relSizeAnchor>
</c:userShapes>
</file>

<file path=xl/drawings/drawing9.xml><?xml version="1.0" encoding="utf-8"?>
<c:userShapes xmlns:c="http://schemas.openxmlformats.org/drawingml/2006/chart">
  <cdr:relSizeAnchor xmlns:cdr="http://schemas.openxmlformats.org/drawingml/2006/chartDrawing">
    <cdr:from>
      <cdr:x>0.2635</cdr:x>
      <cdr:y>0.3877</cdr:y>
    </cdr:from>
    <cdr:to>
      <cdr:x>0.31161</cdr:x>
      <cdr:y>0.59569</cdr:y>
    </cdr:to>
    <cdr:sp macro="" textlink="">
      <cdr:nvSpPr>
        <cdr:cNvPr id="2" name="TextBox 1"/>
        <cdr:cNvSpPr txBox="1"/>
      </cdr:nvSpPr>
      <cdr:spPr>
        <a:xfrm xmlns:a="http://schemas.openxmlformats.org/drawingml/2006/main">
          <a:off x="610732" y="430835"/>
          <a:ext cx="111507" cy="23112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100"/>
            <a:t>0</a:t>
          </a:r>
        </a:p>
        <a:p xmlns:a="http://schemas.openxmlformats.org/drawingml/2006/main">
          <a:endParaRPr lang="en-GB" sz="1100"/>
        </a:p>
      </cdr:txBody>
    </cdr:sp>
  </cdr:relSizeAnchor>
</c:userShapes>
</file>

<file path=xl/drawings/drawing10.xml><?xml version="1.0" encoding="utf-8"?>
<c:userShapes xmlns:c="http://schemas.openxmlformats.org/drawingml/2006/chart">
  <cdr:relSizeAnchor xmlns:cdr="http://schemas.openxmlformats.org/drawingml/2006/chartDrawing">
    <cdr:from>
      <cdr:x>0.18542</cdr:x>
      <cdr:y>0.43056</cdr:y>
    </cdr:from>
    <cdr:to>
      <cdr:x>0.23353</cdr:x>
      <cdr:y>0.63855</cdr:y>
    </cdr:to>
    <cdr:sp macro="" textlink="">
      <cdr:nvSpPr>
        <cdr:cNvPr id="2" name="TextBox 1"/>
        <cdr:cNvSpPr txBox="1"/>
      </cdr:nvSpPr>
      <cdr:spPr>
        <a:xfrm xmlns:a="http://schemas.openxmlformats.org/drawingml/2006/main">
          <a:off x="491572" y="567317"/>
          <a:ext cx="127553" cy="27405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100"/>
            <a:t>0</a:t>
          </a:r>
        </a:p>
        <a:p xmlns:a="http://schemas.openxmlformats.org/drawingml/2006/main">
          <a:endParaRPr lang="en-GB" sz="1100"/>
        </a:p>
      </cdr:txBody>
    </cdr:sp>
  </cdr:relSizeAnchor>
</c:userShapes>
</file>

<file path=xl/drawings/drawing11.xml><?xml version="1.0" encoding="utf-8"?>
<c:userShapes xmlns:c="http://schemas.openxmlformats.org/drawingml/2006/chart">
  <cdr:relSizeAnchor xmlns:cdr="http://schemas.openxmlformats.org/drawingml/2006/chartDrawing">
    <cdr:from>
      <cdr:x>0.18542</cdr:x>
      <cdr:y>0.43056</cdr:y>
    </cdr:from>
    <cdr:to>
      <cdr:x>0.23353</cdr:x>
      <cdr:y>0.63855</cdr:y>
    </cdr:to>
    <cdr:sp macro="" textlink="">
      <cdr:nvSpPr>
        <cdr:cNvPr id="2" name="TextBox 1"/>
        <cdr:cNvSpPr txBox="1"/>
      </cdr:nvSpPr>
      <cdr:spPr>
        <a:xfrm xmlns:a="http://schemas.openxmlformats.org/drawingml/2006/main">
          <a:off x="491572" y="567317"/>
          <a:ext cx="127553" cy="27405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100"/>
            <a:t>0</a:t>
          </a:r>
        </a:p>
        <a:p xmlns:a="http://schemas.openxmlformats.org/drawingml/2006/main">
          <a:endParaRPr lang="en-GB" sz="1100"/>
        </a:p>
      </cdr:txBody>
    </cdr:sp>
  </cdr:relSizeAnchor>
</c:userShapes>
</file>

<file path=xl/drawings/drawing12.xml><?xml version="1.0" encoding="utf-8"?>
<c:userShapes xmlns:c="http://schemas.openxmlformats.org/drawingml/2006/chart">
  <cdr:relSizeAnchor xmlns:cdr="http://schemas.openxmlformats.org/drawingml/2006/chartDrawing">
    <cdr:from>
      <cdr:x>0.18542</cdr:x>
      <cdr:y>0.43056</cdr:y>
    </cdr:from>
    <cdr:to>
      <cdr:x>0.23353</cdr:x>
      <cdr:y>0.63855</cdr:y>
    </cdr:to>
    <cdr:sp macro="" textlink="">
      <cdr:nvSpPr>
        <cdr:cNvPr id="2" name="TextBox 1"/>
        <cdr:cNvSpPr txBox="1"/>
      </cdr:nvSpPr>
      <cdr:spPr>
        <a:xfrm xmlns:a="http://schemas.openxmlformats.org/drawingml/2006/main">
          <a:off x="491572" y="567317"/>
          <a:ext cx="127553" cy="27405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100"/>
            <a:t>0</a:t>
          </a:r>
        </a:p>
        <a:p xmlns:a="http://schemas.openxmlformats.org/drawingml/2006/main">
          <a:endParaRPr lang="en-GB" sz="1100"/>
        </a:p>
      </cdr:txBody>
    </cdr:sp>
  </cdr:relSizeAnchor>
</c:userShapes>
</file>

<file path=xl/drawings/drawing13.xml><?xml version="1.0" encoding="utf-8"?>
<c:userShapes xmlns:c="http://schemas.openxmlformats.org/drawingml/2006/chart">
  <cdr:relSizeAnchor xmlns:cdr="http://schemas.openxmlformats.org/drawingml/2006/chartDrawing">
    <cdr:from>
      <cdr:x>0.18542</cdr:x>
      <cdr:y>0.43056</cdr:y>
    </cdr:from>
    <cdr:to>
      <cdr:x>0.23353</cdr:x>
      <cdr:y>0.63855</cdr:y>
    </cdr:to>
    <cdr:sp macro="" textlink="">
      <cdr:nvSpPr>
        <cdr:cNvPr id="2" name="TextBox 1"/>
        <cdr:cNvSpPr txBox="1"/>
      </cdr:nvSpPr>
      <cdr:spPr>
        <a:xfrm xmlns:a="http://schemas.openxmlformats.org/drawingml/2006/main">
          <a:off x="491572" y="567317"/>
          <a:ext cx="127553" cy="27405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100"/>
            <a:t>0</a:t>
          </a:r>
        </a:p>
        <a:p xmlns:a="http://schemas.openxmlformats.org/drawingml/2006/main">
          <a:endParaRPr lang="en-GB" sz="1100"/>
        </a:p>
      </cdr:txBody>
    </cdr:sp>
  </cdr:relSizeAnchor>
</c:userShapes>
</file>

<file path=xl/drawings/drawing14.xml><?xml version="1.0" encoding="utf-8"?>
<c:userShapes xmlns:c="http://schemas.openxmlformats.org/drawingml/2006/chart">
  <cdr:relSizeAnchor xmlns:cdr="http://schemas.openxmlformats.org/drawingml/2006/chartDrawing">
    <cdr:from>
      <cdr:x>0.79365</cdr:x>
      <cdr:y>0.16558</cdr:y>
    </cdr:from>
    <cdr:to>
      <cdr:x>0.97817</cdr:x>
      <cdr:y>0.47727</cdr:y>
    </cdr:to>
    <cdr:sp macro="" textlink="">
      <cdr:nvSpPr>
        <cdr:cNvPr id="2" name="TextBox 1"/>
        <cdr:cNvSpPr txBox="1"/>
      </cdr:nvSpPr>
      <cdr:spPr>
        <a:xfrm xmlns:a="http://schemas.openxmlformats.org/drawingml/2006/main">
          <a:off x="3810000" y="485775"/>
          <a:ext cx="885825"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0.7877</cdr:x>
      <cdr:y>0.18831</cdr:y>
    </cdr:from>
    <cdr:to>
      <cdr:x>0.98016</cdr:x>
      <cdr:y>0.48052</cdr:y>
    </cdr:to>
    <cdr:sp macro="" textlink="">
      <cdr:nvSpPr>
        <cdr:cNvPr id="3" name="TextBox 2"/>
        <cdr:cNvSpPr txBox="1"/>
      </cdr:nvSpPr>
      <cdr:spPr>
        <a:xfrm xmlns:a="http://schemas.openxmlformats.org/drawingml/2006/main">
          <a:off x="3781425" y="552450"/>
          <a:ext cx="923925" cy="857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O:\22%20Stakeholder%20and%20Employment%20and%20Skills\ESP%20Toolkit%20and%20Dashboard\Wokingham%20Major%20Highways%20ESP%20Master%20-%20Edited%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spoke ESP Targets"/>
      <sheetName val="ESP Project Tracker Master"/>
      <sheetName val="ESP dashboard"/>
      <sheetName val="Formulas"/>
      <sheetName val="ESP Targets Per Scheme"/>
      <sheetName val="LEWD"/>
      <sheetName val="ACRR"/>
      <sheetName val="BB"/>
      <sheetName val="WRR PH2"/>
      <sheetName val="SR WG PH2"/>
      <sheetName val="WG PH2"/>
      <sheetName val="WOOFR"/>
      <sheetName val="AF"/>
      <sheetName val="EG"/>
    </sheetNames>
    <sheetDataSet>
      <sheetData sheetId="0"/>
      <sheetData sheetId="1">
        <row r="145">
          <cell r="F145">
            <v>40</v>
          </cell>
        </row>
        <row r="371">
          <cell r="G371"/>
        </row>
      </sheetData>
      <sheetData sheetId="2"/>
      <sheetData sheetId="3">
        <row r="2">
          <cell r="B2">
            <v>320</v>
          </cell>
          <cell r="C2" t="str">
            <v>09/01/2019
Oakbank School Career's Fair</v>
          </cell>
        </row>
        <row r="3">
          <cell r="B3">
            <v>100</v>
          </cell>
          <cell r="C3" t="str">
            <v>05/03/2019
National Apprenticeship Show</v>
          </cell>
        </row>
        <row r="4">
          <cell r="B4">
            <v>1042</v>
          </cell>
          <cell r="C4" t="str">
            <v>07/03/2019
Learn Live National Apprenticeship Week</v>
          </cell>
        </row>
        <row r="7">
          <cell r="B7">
            <v>6</v>
          </cell>
          <cell r="E7">
            <v>9</v>
          </cell>
        </row>
        <row r="8">
          <cell r="B8">
            <v>12</v>
          </cell>
          <cell r="E8">
            <v>0.25</v>
          </cell>
        </row>
        <row r="9">
          <cell r="B9">
            <v>6</v>
          </cell>
          <cell r="E9">
            <v>24</v>
          </cell>
        </row>
        <row r="10">
          <cell r="B10">
            <v>24</v>
          </cell>
        </row>
        <row r="13">
          <cell r="B13">
            <v>4</v>
          </cell>
          <cell r="E13">
            <v>9</v>
          </cell>
        </row>
        <row r="14">
          <cell r="B14">
            <v>6</v>
          </cell>
          <cell r="E14">
            <v>0.25</v>
          </cell>
        </row>
        <row r="15">
          <cell r="B15">
            <v>4</v>
          </cell>
          <cell r="E15">
            <v>14</v>
          </cell>
        </row>
        <row r="16">
          <cell r="B16">
            <v>14</v>
          </cell>
        </row>
        <row r="25">
          <cell r="B25">
            <v>25</v>
          </cell>
          <cell r="E25">
            <v>2.625</v>
          </cell>
        </row>
        <row r="26">
          <cell r="B26">
            <v>31</v>
          </cell>
          <cell r="E26">
            <v>0.25</v>
          </cell>
        </row>
        <row r="27">
          <cell r="B27">
            <v>25</v>
          </cell>
          <cell r="E27">
            <v>81</v>
          </cell>
        </row>
        <row r="28">
          <cell r="B28">
            <v>81</v>
          </cell>
        </row>
        <row r="31">
          <cell r="B31">
            <v>8</v>
          </cell>
          <cell r="E31">
            <v>4.5</v>
          </cell>
        </row>
        <row r="32">
          <cell r="B32">
            <v>11</v>
          </cell>
          <cell r="E32">
            <v>0.25</v>
          </cell>
        </row>
        <row r="33">
          <cell r="B33">
            <v>8</v>
          </cell>
          <cell r="E33">
            <v>27</v>
          </cell>
        </row>
        <row r="34">
          <cell r="B34">
            <v>27</v>
          </cell>
        </row>
        <row r="37">
          <cell r="B37">
            <v>8</v>
          </cell>
          <cell r="E37">
            <v>10.75</v>
          </cell>
        </row>
        <row r="38">
          <cell r="B38">
            <v>11</v>
          </cell>
          <cell r="E38">
            <v>0.25</v>
          </cell>
        </row>
        <row r="39">
          <cell r="B39">
            <v>8</v>
          </cell>
          <cell r="E39">
            <v>27</v>
          </cell>
        </row>
        <row r="40">
          <cell r="B40">
            <v>27</v>
          </cell>
        </row>
        <row r="43">
          <cell r="B43">
            <v>2</v>
          </cell>
          <cell r="E43">
            <v>0</v>
          </cell>
        </row>
        <row r="44">
          <cell r="B44">
            <v>2</v>
          </cell>
          <cell r="E44">
            <v>0.25</v>
          </cell>
        </row>
        <row r="45">
          <cell r="B45">
            <v>2</v>
          </cell>
          <cell r="E45">
            <v>6</v>
          </cell>
        </row>
        <row r="46">
          <cell r="B46">
            <v>6</v>
          </cell>
        </row>
        <row r="49">
          <cell r="B49">
            <v>2</v>
          </cell>
          <cell r="E49">
            <v>0</v>
          </cell>
        </row>
        <row r="50">
          <cell r="B50">
            <v>2</v>
          </cell>
          <cell r="E50">
            <v>0.25</v>
          </cell>
        </row>
        <row r="51">
          <cell r="B51">
            <v>2</v>
          </cell>
          <cell r="E51">
            <v>6</v>
          </cell>
        </row>
        <row r="52">
          <cell r="B52">
            <v>6</v>
          </cell>
        </row>
        <row r="55">
          <cell r="B55">
            <v>5</v>
          </cell>
          <cell r="E55">
            <v>0</v>
          </cell>
        </row>
        <row r="56">
          <cell r="B56">
            <v>8</v>
          </cell>
          <cell r="E56">
            <v>0.25</v>
          </cell>
        </row>
        <row r="57">
          <cell r="B57">
            <v>5</v>
          </cell>
          <cell r="E57">
            <v>18</v>
          </cell>
        </row>
        <row r="58">
          <cell r="B58">
            <v>18</v>
          </cell>
        </row>
        <row r="61">
          <cell r="B61">
            <v>15</v>
          </cell>
          <cell r="E61">
            <v>0</v>
          </cell>
        </row>
        <row r="62">
          <cell r="B62">
            <v>20</v>
          </cell>
          <cell r="E62">
            <v>0.25</v>
          </cell>
        </row>
        <row r="63">
          <cell r="B63">
            <v>15</v>
          </cell>
          <cell r="E63">
            <v>50</v>
          </cell>
        </row>
        <row r="64">
          <cell r="B64">
            <v>0</v>
          </cell>
        </row>
        <row r="67">
          <cell r="B67">
            <v>2000</v>
          </cell>
          <cell r="E67">
            <v>2000</v>
          </cell>
        </row>
        <row r="68">
          <cell r="B68">
            <v>5000</v>
          </cell>
          <cell r="E68">
            <v>50</v>
          </cell>
        </row>
        <row r="69">
          <cell r="B69">
            <v>2000</v>
          </cell>
          <cell r="E69">
            <v>9000</v>
          </cell>
        </row>
        <row r="70">
          <cell r="B70">
            <v>9000</v>
          </cell>
        </row>
      </sheetData>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7"/>
  <sheetViews>
    <sheetView tabSelected="1" zoomScale="110" zoomScaleNormal="110" workbookViewId="0">
      <selection sqref="A1:K1"/>
    </sheetView>
  </sheetViews>
  <sheetFormatPr defaultRowHeight="14.5" x14ac:dyDescent="0.35"/>
  <cols>
    <col min="1" max="1" width="7.54296875" bestFit="1" customWidth="1"/>
    <col min="2" max="2" width="41.1796875" customWidth="1"/>
    <col min="3" max="3" width="24.54296875" bestFit="1" customWidth="1"/>
    <col min="4" max="4" width="15.453125" customWidth="1"/>
    <col min="5" max="9" width="0" hidden="1" customWidth="1"/>
    <col min="11" max="11" width="73" customWidth="1"/>
    <col min="12" max="12" width="9" customWidth="1"/>
  </cols>
  <sheetData>
    <row r="1" spans="1:25" s="466" customFormat="1" ht="18.5" x14ac:dyDescent="0.35">
      <c r="A1" s="1104" t="s">
        <v>0</v>
      </c>
      <c r="B1" s="1104"/>
      <c r="C1" s="1104"/>
      <c r="D1" s="1104"/>
      <c r="E1" s="1104"/>
      <c r="F1" s="1104"/>
      <c r="G1" s="1104"/>
      <c r="H1" s="1104"/>
      <c r="I1" s="1104"/>
      <c r="J1" s="1104"/>
      <c r="K1" s="1104"/>
    </row>
    <row r="2" spans="1:25" s="468" customFormat="1" ht="15.5" x14ac:dyDescent="0.35">
      <c r="A2" s="467"/>
      <c r="B2" s="467"/>
      <c r="C2" s="467"/>
      <c r="D2" s="467"/>
      <c r="E2" s="467"/>
      <c r="F2" s="467"/>
      <c r="G2" s="467"/>
      <c r="H2" s="467"/>
      <c r="I2" s="467"/>
      <c r="J2" s="467"/>
      <c r="K2" s="467"/>
    </row>
    <row r="3" spans="1:25" x14ac:dyDescent="0.35">
      <c r="A3" s="1105" t="s">
        <v>1</v>
      </c>
      <c r="B3" s="1105"/>
      <c r="C3" s="1105"/>
      <c r="D3" s="1105"/>
      <c r="E3" s="1105"/>
      <c r="F3" s="1105"/>
      <c r="G3" s="1105"/>
      <c r="H3" s="1105"/>
      <c r="I3" s="1105"/>
      <c r="J3" s="1105"/>
      <c r="K3" s="1105"/>
    </row>
    <row r="4" spans="1:25" x14ac:dyDescent="0.35">
      <c r="A4" s="1105"/>
      <c r="B4" s="1105"/>
      <c r="C4" s="1105"/>
      <c r="D4" s="1105"/>
      <c r="E4" s="1105"/>
      <c r="F4" s="1105"/>
      <c r="G4" s="1105"/>
      <c r="H4" s="1105"/>
      <c r="I4" s="1105"/>
      <c r="J4" s="1105"/>
      <c r="K4" s="1105"/>
    </row>
    <row r="5" spans="1:25" ht="16" thickBot="1" x14ac:dyDescent="0.4">
      <c r="A5" s="734"/>
      <c r="B5" s="734"/>
      <c r="C5" s="734"/>
      <c r="D5" s="734"/>
      <c r="E5" s="734"/>
      <c r="F5" s="734"/>
      <c r="G5" s="734"/>
      <c r="H5" s="734"/>
      <c r="I5" s="734"/>
      <c r="J5" s="734"/>
      <c r="K5" s="734"/>
    </row>
    <row r="6" spans="1:25" ht="15.75" customHeight="1" thickBot="1" x14ac:dyDescent="0.4">
      <c r="A6" s="1106"/>
      <c r="B6" s="1531" t="s">
        <v>7</v>
      </c>
      <c r="C6" s="1096" t="s">
        <v>8</v>
      </c>
      <c r="D6" s="1093" t="s">
        <v>923</v>
      </c>
      <c r="E6" s="1094"/>
      <c r="F6" s="1094"/>
      <c r="G6" s="1094"/>
      <c r="H6" s="1094"/>
      <c r="I6" s="1094"/>
      <c r="J6" s="1095"/>
      <c r="K6" s="1096" t="s">
        <v>83</v>
      </c>
    </row>
    <row r="7" spans="1:25" ht="15" customHeight="1" x14ac:dyDescent="0.35">
      <c r="A7" s="1107"/>
      <c r="B7" s="1532"/>
      <c r="C7" s="1097"/>
      <c r="D7" s="1108" t="s">
        <v>925</v>
      </c>
      <c r="E7" s="469" t="s">
        <v>2</v>
      </c>
      <c r="F7" s="469" t="s">
        <v>3</v>
      </c>
      <c r="G7" s="469" t="s">
        <v>4</v>
      </c>
      <c r="H7" s="470" t="s">
        <v>5</v>
      </c>
      <c r="I7" s="471" t="s">
        <v>6</v>
      </c>
      <c r="J7" s="1535" t="s">
        <v>926</v>
      </c>
      <c r="K7" s="1097"/>
    </row>
    <row r="8" spans="1:25" ht="15" thickBot="1" x14ac:dyDescent="0.4">
      <c r="A8" s="1534"/>
      <c r="B8" s="1533"/>
      <c r="C8" s="1098"/>
      <c r="D8" s="1109"/>
      <c r="E8" s="472" t="s">
        <v>9</v>
      </c>
      <c r="F8" s="472" t="s">
        <v>10</v>
      </c>
      <c r="G8" s="472" t="s">
        <v>11</v>
      </c>
      <c r="H8" s="473" t="s">
        <v>12</v>
      </c>
      <c r="I8" s="474" t="s">
        <v>13</v>
      </c>
      <c r="J8" s="1536"/>
      <c r="K8" s="1098"/>
    </row>
    <row r="9" spans="1:25" s="482" customFormat="1" ht="15" thickBot="1" x14ac:dyDescent="0.4">
      <c r="A9" s="475">
        <v>1</v>
      </c>
      <c r="B9" s="476" t="s">
        <v>15</v>
      </c>
      <c r="C9" s="477"/>
      <c r="D9" s="478"/>
      <c r="E9" s="478"/>
      <c r="F9" s="478"/>
      <c r="G9" s="478"/>
      <c r="H9" s="479"/>
      <c r="I9" s="480"/>
      <c r="J9" s="481"/>
      <c r="K9" s="481"/>
    </row>
    <row r="10" spans="1:25" s="482" customFormat="1" ht="24.75" customHeight="1" x14ac:dyDescent="0.35">
      <c r="A10" s="1514">
        <v>1.1000000000000001</v>
      </c>
      <c r="B10" s="1516" t="s">
        <v>18</v>
      </c>
      <c r="C10" s="1518" t="s">
        <v>17</v>
      </c>
      <c r="D10" s="1537" t="s">
        <v>922</v>
      </c>
      <c r="E10" s="486"/>
      <c r="F10" s="486"/>
      <c r="G10" s="486"/>
      <c r="H10" s="486"/>
      <c r="I10" s="486"/>
      <c r="J10" s="1520">
        <v>2</v>
      </c>
      <c r="K10" s="1099" t="s">
        <v>916</v>
      </c>
    </row>
    <row r="11" spans="1:25" s="482" customFormat="1" ht="124.5" customHeight="1" thickBot="1" x14ac:dyDescent="0.4">
      <c r="A11" s="1515"/>
      <c r="B11" s="1517"/>
      <c r="C11" s="1519"/>
      <c r="D11" s="1538"/>
      <c r="E11" s="491">
        <v>3</v>
      </c>
      <c r="F11" s="491">
        <v>4</v>
      </c>
      <c r="G11" s="491">
        <v>6</v>
      </c>
      <c r="H11" s="491">
        <v>7</v>
      </c>
      <c r="I11" s="491">
        <v>7</v>
      </c>
      <c r="J11" s="1521"/>
      <c r="K11" s="1100"/>
    </row>
    <row r="12" spans="1:25" s="482" customFormat="1" ht="15" thickBot="1" x14ac:dyDescent="0.4">
      <c r="A12" s="475">
        <v>2</v>
      </c>
      <c r="B12" s="476" t="s">
        <v>19</v>
      </c>
      <c r="C12" s="477"/>
      <c r="D12" s="478"/>
      <c r="E12" s="478"/>
      <c r="F12" s="478"/>
      <c r="G12" s="478"/>
      <c r="H12" s="479"/>
      <c r="I12" s="480"/>
      <c r="J12" s="1522"/>
      <c r="K12" s="481"/>
    </row>
    <row r="13" spans="1:25" s="482" customFormat="1" ht="65.5" thickBot="1" x14ac:dyDescent="0.4">
      <c r="A13" s="483">
        <v>2.1</v>
      </c>
      <c r="B13" s="484" t="s">
        <v>20</v>
      </c>
      <c r="C13" s="485" t="s">
        <v>921</v>
      </c>
      <c r="D13" s="1539" t="s">
        <v>922</v>
      </c>
      <c r="E13" s="486">
        <v>36</v>
      </c>
      <c r="F13" s="486">
        <v>61</v>
      </c>
      <c r="G13" s="486">
        <v>73</v>
      </c>
      <c r="H13" s="486">
        <v>85</v>
      </c>
      <c r="I13" s="486">
        <v>121</v>
      </c>
      <c r="J13" s="1523">
        <v>10</v>
      </c>
      <c r="K13" s="487" t="s">
        <v>924</v>
      </c>
    </row>
    <row r="14" spans="1:25" s="482" customFormat="1" ht="15" thickBot="1" x14ac:dyDescent="0.4">
      <c r="A14" s="475">
        <v>3</v>
      </c>
      <c r="B14" s="476" t="s">
        <v>23</v>
      </c>
      <c r="C14" s="477"/>
      <c r="D14" s="478"/>
      <c r="E14" s="478"/>
      <c r="F14" s="478"/>
      <c r="G14" s="478"/>
      <c r="H14" s="479"/>
      <c r="I14" s="480"/>
      <c r="J14" s="1522"/>
      <c r="K14" s="481"/>
    </row>
    <row r="15" spans="1:25" s="482" customFormat="1" ht="52" x14ac:dyDescent="0.35">
      <c r="A15" s="483">
        <v>3.1</v>
      </c>
      <c r="B15" s="484" t="s">
        <v>24</v>
      </c>
      <c r="C15" s="485" t="s">
        <v>17</v>
      </c>
      <c r="D15" s="1539" t="s">
        <v>922</v>
      </c>
      <c r="E15" s="486">
        <v>1</v>
      </c>
      <c r="F15" s="486">
        <v>3</v>
      </c>
      <c r="G15" s="486">
        <v>7</v>
      </c>
      <c r="H15" s="486">
        <v>8</v>
      </c>
      <c r="I15" s="486">
        <v>10</v>
      </c>
      <c r="J15" s="1523">
        <v>2</v>
      </c>
      <c r="K15" s="487" t="s">
        <v>915</v>
      </c>
      <c r="N15" s="496"/>
      <c r="O15" s="496"/>
      <c r="P15" s="496"/>
      <c r="Q15" s="497"/>
      <c r="R15" s="498"/>
      <c r="S15" s="497"/>
      <c r="T15" s="499"/>
      <c r="U15" s="500"/>
      <c r="V15" s="500"/>
      <c r="W15" s="500"/>
      <c r="X15" s="500"/>
      <c r="Y15" s="500"/>
    </row>
    <row r="16" spans="1:25" s="482" customFormat="1" ht="39.5" thickBot="1" x14ac:dyDescent="0.4">
      <c r="A16" s="488">
        <v>3.2</v>
      </c>
      <c r="B16" s="489" t="s">
        <v>25</v>
      </c>
      <c r="C16" s="490" t="s">
        <v>26</v>
      </c>
      <c r="D16" s="1539" t="s">
        <v>922</v>
      </c>
      <c r="E16" s="491">
        <v>1</v>
      </c>
      <c r="F16" s="491">
        <v>3</v>
      </c>
      <c r="G16" s="491">
        <v>7</v>
      </c>
      <c r="H16" s="491">
        <v>8</v>
      </c>
      <c r="I16" s="491">
        <v>10</v>
      </c>
      <c r="J16" s="1524">
        <v>2</v>
      </c>
      <c r="K16" s="492" t="s">
        <v>914</v>
      </c>
      <c r="Q16" s="501"/>
      <c r="S16" s="501"/>
      <c r="T16" s="502"/>
      <c r="U16" s="503"/>
      <c r="V16" s="503"/>
      <c r="W16" s="503"/>
      <c r="X16" s="503"/>
      <c r="Y16" s="503"/>
    </row>
    <row r="17" spans="1:25" s="482" customFormat="1" ht="26.5" thickBot="1" x14ac:dyDescent="0.4">
      <c r="A17" s="475">
        <v>4</v>
      </c>
      <c r="B17" s="476" t="s">
        <v>27</v>
      </c>
      <c r="C17" s="477"/>
      <c r="D17" s="478"/>
      <c r="E17" s="478"/>
      <c r="F17" s="478"/>
      <c r="G17" s="478"/>
      <c r="H17" s="479"/>
      <c r="I17" s="480"/>
      <c r="J17" s="1522"/>
      <c r="K17" s="481"/>
      <c r="Q17" s="501"/>
      <c r="S17" s="501"/>
      <c r="T17" s="502"/>
      <c r="U17" s="503"/>
      <c r="V17" s="503"/>
      <c r="W17" s="503"/>
      <c r="X17" s="503"/>
      <c r="Y17" s="503"/>
    </row>
    <row r="18" spans="1:25" s="482" customFormat="1" ht="65" x14ac:dyDescent="0.35">
      <c r="A18" s="483">
        <v>4.0999999999999996</v>
      </c>
      <c r="B18" s="484" t="s">
        <v>28</v>
      </c>
      <c r="C18" s="485" t="s">
        <v>17</v>
      </c>
      <c r="D18" s="1539" t="s">
        <v>922</v>
      </c>
      <c r="E18" s="486">
        <v>0</v>
      </c>
      <c r="F18" s="486">
        <v>1</v>
      </c>
      <c r="G18" s="486">
        <v>3</v>
      </c>
      <c r="H18" s="486">
        <v>7</v>
      </c>
      <c r="I18" s="486">
        <v>9</v>
      </c>
      <c r="J18" s="1523">
        <v>1</v>
      </c>
      <c r="K18" s="487" t="s">
        <v>919</v>
      </c>
      <c r="Q18" s="501"/>
      <c r="S18" s="501"/>
      <c r="T18" s="502"/>
      <c r="U18" s="503"/>
      <c r="V18" s="503"/>
      <c r="W18" s="503"/>
      <c r="X18" s="503"/>
      <c r="Y18" s="503"/>
    </row>
    <row r="19" spans="1:25" s="482" customFormat="1" ht="26" x14ac:dyDescent="0.35">
      <c r="A19" s="493">
        <v>4.2</v>
      </c>
      <c r="B19" s="494" t="s">
        <v>29</v>
      </c>
      <c r="C19" s="495" t="s">
        <v>30</v>
      </c>
      <c r="D19" s="1539" t="s">
        <v>922</v>
      </c>
      <c r="E19" s="504">
        <v>0</v>
      </c>
      <c r="F19" s="504">
        <v>12</v>
      </c>
      <c r="G19" s="504">
        <v>22</v>
      </c>
      <c r="H19" s="504">
        <v>32</v>
      </c>
      <c r="I19" s="504">
        <v>32</v>
      </c>
      <c r="J19" s="1525">
        <v>40</v>
      </c>
      <c r="K19" s="505"/>
      <c r="Q19" s="501"/>
      <c r="R19" s="506"/>
      <c r="S19" s="501"/>
      <c r="T19" s="507"/>
      <c r="U19" s="507"/>
      <c r="V19" s="507"/>
      <c r="W19" s="507"/>
      <c r="X19" s="507"/>
      <c r="Y19" s="507"/>
    </row>
    <row r="20" spans="1:25" s="482" customFormat="1" ht="39" x14ac:dyDescent="0.35">
      <c r="A20" s="493">
        <v>4.3</v>
      </c>
      <c r="B20" s="494" t="s">
        <v>31</v>
      </c>
      <c r="C20" s="495" t="s">
        <v>17</v>
      </c>
      <c r="D20" s="1086" t="s">
        <v>22</v>
      </c>
      <c r="E20" s="1086" t="s">
        <v>22</v>
      </c>
      <c r="F20" s="1086" t="s">
        <v>22</v>
      </c>
      <c r="G20" s="1086" t="s">
        <v>22</v>
      </c>
      <c r="H20" s="1086" t="s">
        <v>22</v>
      </c>
      <c r="I20" s="1086" t="s">
        <v>22</v>
      </c>
      <c r="J20" s="1526" t="s">
        <v>22</v>
      </c>
      <c r="K20" s="1087"/>
      <c r="Q20" s="501"/>
      <c r="R20" s="506"/>
      <c r="S20" s="501"/>
      <c r="T20" s="507"/>
      <c r="U20" s="507"/>
      <c r="V20" s="507"/>
      <c r="W20" s="507"/>
      <c r="X20" s="507"/>
      <c r="Y20" s="507"/>
    </row>
    <row r="21" spans="1:25" s="482" customFormat="1" ht="39.5" thickBot="1" x14ac:dyDescent="0.4">
      <c r="A21" s="488">
        <v>4.4000000000000004</v>
      </c>
      <c r="B21" s="489" t="s">
        <v>29</v>
      </c>
      <c r="C21" s="1084" t="s">
        <v>32</v>
      </c>
      <c r="D21" s="1088" t="s">
        <v>22</v>
      </c>
      <c r="E21" s="1088" t="s">
        <v>22</v>
      </c>
      <c r="F21" s="1088" t="s">
        <v>22</v>
      </c>
      <c r="G21" s="1088" t="s">
        <v>22</v>
      </c>
      <c r="H21" s="1088" t="s">
        <v>22</v>
      </c>
      <c r="I21" s="1088" t="s">
        <v>22</v>
      </c>
      <c r="J21" s="1527" t="s">
        <v>22</v>
      </c>
      <c r="K21" s="1089"/>
      <c r="Q21" s="501"/>
      <c r="R21" s="506"/>
      <c r="S21" s="501"/>
      <c r="T21" s="507"/>
      <c r="U21" s="507"/>
      <c r="V21" s="507"/>
      <c r="W21" s="507"/>
      <c r="X21" s="507"/>
      <c r="Y21" s="507"/>
    </row>
    <row r="22" spans="1:25" s="482" customFormat="1" ht="15" thickBot="1" x14ac:dyDescent="0.4">
      <c r="A22" s="475">
        <v>5</v>
      </c>
      <c r="B22" s="476" t="s">
        <v>33</v>
      </c>
      <c r="C22" s="477"/>
      <c r="D22" s="478"/>
      <c r="E22" s="478"/>
      <c r="F22" s="478"/>
      <c r="G22" s="478"/>
      <c r="H22" s="478"/>
      <c r="I22" s="508"/>
      <c r="J22" s="1528"/>
      <c r="K22" s="509"/>
      <c r="Q22" s="501"/>
      <c r="R22" s="506"/>
      <c r="S22" s="501"/>
      <c r="T22" s="507"/>
      <c r="U22" s="507"/>
      <c r="V22" s="507"/>
      <c r="W22" s="507"/>
      <c r="X22" s="507"/>
      <c r="Y22" s="507"/>
    </row>
    <row r="23" spans="1:25" s="482" customFormat="1" ht="26" x14ac:dyDescent="0.35">
      <c r="A23" s="483">
        <v>5.0999999999999996</v>
      </c>
      <c r="B23" s="484" t="s">
        <v>34</v>
      </c>
      <c r="C23" s="1101" t="s">
        <v>35</v>
      </c>
      <c r="D23" s="1539" t="s">
        <v>922</v>
      </c>
      <c r="E23" s="486">
        <v>10</v>
      </c>
      <c r="F23" s="486">
        <v>14</v>
      </c>
      <c r="G23" s="486">
        <v>20</v>
      </c>
      <c r="H23" s="486">
        <v>37</v>
      </c>
      <c r="I23" s="486">
        <v>61</v>
      </c>
      <c r="J23" s="1523">
        <v>2</v>
      </c>
      <c r="K23" s="487"/>
      <c r="Q23" s="501"/>
      <c r="R23" s="506"/>
      <c r="S23" s="501"/>
      <c r="T23" s="507"/>
      <c r="U23" s="507"/>
      <c r="V23" s="507"/>
      <c r="W23" s="507"/>
      <c r="X23" s="507"/>
      <c r="Y23" s="507"/>
    </row>
    <row r="24" spans="1:25" s="482" customFormat="1" ht="26" x14ac:dyDescent="0.35">
      <c r="A24" s="493">
        <v>5.2</v>
      </c>
      <c r="B24" s="494" t="s">
        <v>36</v>
      </c>
      <c r="C24" s="1102"/>
      <c r="D24" s="1539" t="s">
        <v>922</v>
      </c>
      <c r="E24" s="504">
        <v>2</v>
      </c>
      <c r="F24" s="504">
        <v>3</v>
      </c>
      <c r="G24" s="504">
        <v>4</v>
      </c>
      <c r="H24" s="504">
        <v>10</v>
      </c>
      <c r="I24" s="504">
        <v>14</v>
      </c>
      <c r="J24" s="1525">
        <v>15</v>
      </c>
      <c r="K24" s="505"/>
      <c r="Q24" s="501"/>
      <c r="R24" s="506"/>
      <c r="S24" s="501"/>
      <c r="T24" s="507"/>
      <c r="U24" s="507"/>
      <c r="V24" s="507"/>
      <c r="W24" s="507"/>
      <c r="X24" s="507"/>
      <c r="Y24" s="507"/>
    </row>
    <row r="25" spans="1:25" s="482" customFormat="1" ht="26.5" thickBot="1" x14ac:dyDescent="0.4">
      <c r="A25" s="488">
        <v>5.3</v>
      </c>
      <c r="B25" s="489" t="s">
        <v>37</v>
      </c>
      <c r="C25" s="1103"/>
      <c r="D25" s="1539" t="s">
        <v>922</v>
      </c>
      <c r="E25" s="491">
        <v>2</v>
      </c>
      <c r="F25" s="491">
        <v>3</v>
      </c>
      <c r="G25" s="491">
        <v>4</v>
      </c>
      <c r="H25" s="491">
        <v>10</v>
      </c>
      <c r="I25" s="491">
        <v>14</v>
      </c>
      <c r="J25" s="1524">
        <v>15</v>
      </c>
      <c r="K25" s="492"/>
      <c r="Q25" s="501"/>
      <c r="R25" s="506"/>
      <c r="S25" s="501"/>
      <c r="T25" s="507"/>
      <c r="U25" s="507"/>
      <c r="V25" s="507"/>
      <c r="W25" s="507"/>
      <c r="X25" s="507"/>
      <c r="Y25" s="507"/>
    </row>
    <row r="26" spans="1:25" s="482" customFormat="1" ht="15" thickBot="1" x14ac:dyDescent="0.4">
      <c r="A26" s="510">
        <v>6</v>
      </c>
      <c r="B26" s="476" t="s">
        <v>38</v>
      </c>
      <c r="C26" s="477"/>
      <c r="D26" s="478"/>
      <c r="E26" s="478"/>
      <c r="F26" s="478"/>
      <c r="G26" s="478"/>
      <c r="H26" s="479"/>
      <c r="I26" s="480"/>
      <c r="J26" s="1522"/>
      <c r="K26" s="481"/>
      <c r="Q26" s="501"/>
      <c r="R26" s="506"/>
      <c r="S26" s="511"/>
      <c r="T26" s="507"/>
      <c r="U26" s="507"/>
      <c r="V26" s="507"/>
      <c r="W26" s="507"/>
      <c r="X26" s="507"/>
      <c r="Y26" s="507"/>
    </row>
    <row r="27" spans="1:25" s="482" customFormat="1" ht="26" x14ac:dyDescent="0.35">
      <c r="A27" s="512">
        <v>6.1</v>
      </c>
      <c r="B27" s="513" t="s">
        <v>39</v>
      </c>
      <c r="C27" s="514" t="s">
        <v>17</v>
      </c>
      <c r="D27" s="1539" t="s">
        <v>922</v>
      </c>
      <c r="E27" s="515">
        <v>0</v>
      </c>
      <c r="F27" s="515">
        <v>0</v>
      </c>
      <c r="G27" s="515">
        <v>1</v>
      </c>
      <c r="H27" s="515">
        <v>2</v>
      </c>
      <c r="I27" s="515">
        <v>4</v>
      </c>
      <c r="J27" s="1529">
        <v>2</v>
      </c>
      <c r="K27" s="516"/>
      <c r="Q27"/>
      <c r="R27"/>
      <c r="S27"/>
      <c r="T27"/>
      <c r="U27"/>
      <c r="V27"/>
      <c r="W27"/>
      <c r="X27"/>
      <c r="Y27"/>
    </row>
    <row r="28" spans="1:25" s="482" customFormat="1" ht="26" x14ac:dyDescent="0.35">
      <c r="A28" s="493">
        <v>6.2</v>
      </c>
      <c r="B28" s="494" t="s">
        <v>40</v>
      </c>
      <c r="C28" s="495" t="s">
        <v>17</v>
      </c>
      <c r="D28" s="1539" t="s">
        <v>922</v>
      </c>
      <c r="E28" s="504">
        <v>0</v>
      </c>
      <c r="F28" s="504">
        <v>0</v>
      </c>
      <c r="G28" s="504">
        <v>1</v>
      </c>
      <c r="H28" s="504">
        <v>2</v>
      </c>
      <c r="I28" s="504">
        <v>4</v>
      </c>
      <c r="J28" s="1525">
        <v>1</v>
      </c>
      <c r="K28" s="505"/>
      <c r="Q28"/>
      <c r="R28"/>
      <c r="S28"/>
      <c r="T28"/>
      <c r="U28"/>
      <c r="V28"/>
      <c r="W28"/>
      <c r="X28"/>
      <c r="Y28"/>
    </row>
    <row r="29" spans="1:25" s="482" customFormat="1" ht="26.5" thickBot="1" x14ac:dyDescent="0.4">
      <c r="A29" s="517">
        <v>6.3</v>
      </c>
      <c r="B29" s="518" t="s">
        <v>41</v>
      </c>
      <c r="C29" s="519" t="s">
        <v>17</v>
      </c>
      <c r="D29" s="1539" t="s">
        <v>922</v>
      </c>
      <c r="E29" s="520">
        <v>2</v>
      </c>
      <c r="F29" s="520">
        <v>2</v>
      </c>
      <c r="G29" s="520">
        <v>4</v>
      </c>
      <c r="H29" s="520">
        <v>10</v>
      </c>
      <c r="I29" s="520">
        <v>12</v>
      </c>
      <c r="J29" s="1530">
        <v>15</v>
      </c>
      <c r="K29" s="521"/>
      <c r="Q29"/>
      <c r="R29"/>
      <c r="S29"/>
      <c r="T29"/>
      <c r="U29"/>
      <c r="V29"/>
      <c r="W29"/>
      <c r="X29"/>
      <c r="Y29"/>
    </row>
    <row r="30" spans="1:25" s="482" customFormat="1" ht="15" thickBot="1" x14ac:dyDescent="0.4">
      <c r="A30" s="510">
        <v>7</v>
      </c>
      <c r="B30" s="476" t="s">
        <v>42</v>
      </c>
      <c r="C30" s="477"/>
      <c r="D30" s="478"/>
      <c r="E30" s="478"/>
      <c r="F30" s="478"/>
      <c r="G30" s="478"/>
      <c r="H30" s="479"/>
      <c r="I30" s="481"/>
      <c r="J30" s="522"/>
      <c r="K30" s="522"/>
      <c r="M30"/>
      <c r="Q30"/>
      <c r="R30"/>
      <c r="S30"/>
      <c r="T30"/>
      <c r="U30"/>
      <c r="V30"/>
      <c r="W30"/>
      <c r="X30"/>
      <c r="Y30"/>
    </row>
    <row r="31" spans="1:25" s="482" customFormat="1" ht="39" x14ac:dyDescent="0.35">
      <c r="A31" s="512">
        <v>7.1</v>
      </c>
      <c r="B31" s="513" t="s">
        <v>43</v>
      </c>
      <c r="C31" s="514" t="s">
        <v>44</v>
      </c>
      <c r="D31" s="1090" t="s">
        <v>22</v>
      </c>
      <c r="E31" s="1090" t="s">
        <v>22</v>
      </c>
      <c r="F31" s="1090" t="s">
        <v>22</v>
      </c>
      <c r="G31" s="1090" t="s">
        <v>22</v>
      </c>
      <c r="H31" s="1090" t="s">
        <v>22</v>
      </c>
      <c r="I31" s="1090" t="s">
        <v>22</v>
      </c>
      <c r="J31" s="1085" t="s">
        <v>22</v>
      </c>
      <c r="K31" s="1085"/>
      <c r="M31"/>
      <c r="N31"/>
      <c r="O31"/>
      <c r="P31"/>
      <c r="Q31"/>
      <c r="R31"/>
      <c r="S31"/>
      <c r="T31"/>
      <c r="U31"/>
      <c r="V31"/>
      <c r="W31"/>
      <c r="X31"/>
      <c r="Y31"/>
    </row>
    <row r="32" spans="1:25" s="482" customFormat="1" ht="39.5" thickBot="1" x14ac:dyDescent="0.4">
      <c r="A32" s="517">
        <v>7.2</v>
      </c>
      <c r="B32" s="518" t="s">
        <v>45</v>
      </c>
      <c r="C32" s="519" t="s">
        <v>46</v>
      </c>
      <c r="D32" s="1091" t="s">
        <v>22</v>
      </c>
      <c r="E32" s="1091" t="s">
        <v>22</v>
      </c>
      <c r="F32" s="1091" t="s">
        <v>22</v>
      </c>
      <c r="G32" s="1091" t="s">
        <v>22</v>
      </c>
      <c r="H32" s="1091" t="s">
        <v>22</v>
      </c>
      <c r="I32" s="1091" t="s">
        <v>22</v>
      </c>
      <c r="J32" s="1092" t="s">
        <v>22</v>
      </c>
      <c r="K32" s="1092"/>
      <c r="M32"/>
      <c r="N32"/>
      <c r="O32"/>
      <c r="P32"/>
      <c r="Q32"/>
      <c r="R32"/>
      <c r="S32"/>
      <c r="T32"/>
      <c r="U32"/>
      <c r="V32"/>
      <c r="W32"/>
      <c r="X32"/>
      <c r="Y32"/>
    </row>
    <row r="33" spans="1:25" s="482" customFormat="1" ht="15" thickBot="1" x14ac:dyDescent="0.4">
      <c r="A33" s="510">
        <v>8</v>
      </c>
      <c r="B33" s="476" t="s">
        <v>47</v>
      </c>
      <c r="C33" s="477"/>
      <c r="D33" s="478"/>
      <c r="E33" s="478"/>
      <c r="F33" s="478"/>
      <c r="G33" s="478"/>
      <c r="H33" s="479"/>
      <c r="I33" s="480"/>
      <c r="J33" s="481"/>
      <c r="K33" s="481"/>
      <c r="M33"/>
      <c r="N33"/>
      <c r="O33"/>
      <c r="P33"/>
      <c r="Q33"/>
      <c r="R33"/>
      <c r="S33"/>
      <c r="T33"/>
      <c r="U33"/>
      <c r="V33"/>
      <c r="W33"/>
      <c r="X33"/>
      <c r="Y33"/>
    </row>
    <row r="34" spans="1:25" s="482" customFormat="1" ht="273" x14ac:dyDescent="0.35">
      <c r="A34" s="512">
        <v>8.1</v>
      </c>
      <c r="B34" s="513" t="s">
        <v>48</v>
      </c>
      <c r="C34" s="514" t="s">
        <v>49</v>
      </c>
      <c r="D34" s="1090" t="s">
        <v>22</v>
      </c>
      <c r="E34" s="1090" t="s">
        <v>22</v>
      </c>
      <c r="F34" s="1090" t="s">
        <v>22</v>
      </c>
      <c r="G34" s="1090" t="s">
        <v>22</v>
      </c>
      <c r="H34" s="1090" t="s">
        <v>22</v>
      </c>
      <c r="I34" s="1090" t="s">
        <v>22</v>
      </c>
      <c r="J34" s="1085" t="s">
        <v>22</v>
      </c>
      <c r="K34" s="1085" t="s">
        <v>920</v>
      </c>
      <c r="M34"/>
      <c r="N34"/>
      <c r="O34"/>
      <c r="P34"/>
      <c r="Q34"/>
      <c r="R34"/>
      <c r="S34"/>
      <c r="T34"/>
      <c r="U34"/>
      <c r="V34"/>
      <c r="W34"/>
      <c r="X34"/>
      <c r="Y34"/>
    </row>
    <row r="35" spans="1:25" s="482" customFormat="1" ht="130" x14ac:dyDescent="0.35">
      <c r="A35" s="493">
        <v>8.1999999999999993</v>
      </c>
      <c r="B35" s="494" t="s">
        <v>50</v>
      </c>
      <c r="C35" s="495" t="s">
        <v>51</v>
      </c>
      <c r="D35" s="1086" t="s">
        <v>22</v>
      </c>
      <c r="E35" s="1086" t="s">
        <v>22</v>
      </c>
      <c r="F35" s="1086" t="s">
        <v>22</v>
      </c>
      <c r="G35" s="1086" t="s">
        <v>22</v>
      </c>
      <c r="H35" s="1086" t="s">
        <v>22</v>
      </c>
      <c r="I35" s="1086" t="s">
        <v>22</v>
      </c>
      <c r="J35" s="1087" t="s">
        <v>22</v>
      </c>
      <c r="K35" s="1087" t="s">
        <v>917</v>
      </c>
      <c r="M35"/>
      <c r="N35"/>
      <c r="O35"/>
      <c r="P35"/>
      <c r="Q35"/>
      <c r="R35"/>
      <c r="S35"/>
      <c r="T35"/>
      <c r="U35"/>
      <c r="V35"/>
      <c r="W35"/>
      <c r="X35"/>
      <c r="Y35"/>
    </row>
    <row r="36" spans="1:25" s="482" customFormat="1" ht="65" x14ac:dyDescent="0.35">
      <c r="A36" s="493">
        <v>8.3000000000000007</v>
      </c>
      <c r="B36" s="494" t="s">
        <v>52</v>
      </c>
      <c r="C36" s="495" t="s">
        <v>53</v>
      </c>
      <c r="D36" s="1086" t="s">
        <v>22</v>
      </c>
      <c r="E36" s="1086" t="s">
        <v>22</v>
      </c>
      <c r="F36" s="1086" t="s">
        <v>22</v>
      </c>
      <c r="G36" s="1086" t="s">
        <v>22</v>
      </c>
      <c r="H36" s="1086" t="s">
        <v>22</v>
      </c>
      <c r="I36" s="1086" t="s">
        <v>22</v>
      </c>
      <c r="J36" s="1087" t="s">
        <v>22</v>
      </c>
      <c r="K36" s="1087" t="s">
        <v>918</v>
      </c>
      <c r="M36"/>
      <c r="N36"/>
      <c r="O36"/>
      <c r="P36"/>
      <c r="Q36"/>
      <c r="R36"/>
      <c r="S36"/>
      <c r="T36"/>
      <c r="U36"/>
      <c r="V36"/>
      <c r="W36"/>
      <c r="X36"/>
      <c r="Y36"/>
    </row>
    <row r="37" spans="1:25" s="482" customFormat="1" ht="39.5" thickBot="1" x14ac:dyDescent="0.4">
      <c r="A37" s="517">
        <v>8.4</v>
      </c>
      <c r="B37" s="518" t="s">
        <v>54</v>
      </c>
      <c r="C37" s="523" t="s">
        <v>55</v>
      </c>
      <c r="D37" s="1091" t="s">
        <v>22</v>
      </c>
      <c r="E37" s="1091" t="s">
        <v>22</v>
      </c>
      <c r="F37" s="1091" t="s">
        <v>22</v>
      </c>
      <c r="G37" s="1091" t="s">
        <v>22</v>
      </c>
      <c r="H37" s="1091" t="s">
        <v>22</v>
      </c>
      <c r="I37" s="1091" t="s">
        <v>22</v>
      </c>
      <c r="J37" s="1092" t="s">
        <v>22</v>
      </c>
      <c r="K37" s="1092"/>
      <c r="M37"/>
      <c r="N37"/>
      <c r="O37"/>
      <c r="P37"/>
      <c r="Q37"/>
      <c r="R37"/>
      <c r="S37"/>
      <c r="T37"/>
      <c r="U37"/>
      <c r="V37"/>
      <c r="W37"/>
      <c r="X37"/>
      <c r="Y37"/>
    </row>
  </sheetData>
  <mergeCells count="16">
    <mergeCell ref="B6:B8"/>
    <mergeCell ref="A6:A8"/>
    <mergeCell ref="J7:J8"/>
    <mergeCell ref="D6:J6"/>
    <mergeCell ref="K6:K8"/>
    <mergeCell ref="K10:K11"/>
    <mergeCell ref="C23:C25"/>
    <mergeCell ref="A1:K1"/>
    <mergeCell ref="A3:K4"/>
    <mergeCell ref="D7:D8"/>
    <mergeCell ref="A10:A11"/>
    <mergeCell ref="B10:B11"/>
    <mergeCell ref="C10:C11"/>
    <mergeCell ref="D10:D11"/>
    <mergeCell ref="J10:J11"/>
    <mergeCell ref="C6:C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7EC0E-B6F4-46F6-9263-03BF410E4B8A}">
  <sheetPr>
    <pageSetUpPr fitToPage="1"/>
  </sheetPr>
  <dimension ref="A1:AN513"/>
  <sheetViews>
    <sheetView topLeftCell="E36" zoomScaleNormal="100" zoomScaleSheetLayoutView="85" workbookViewId="0">
      <selection activeCell="D14" sqref="D14"/>
    </sheetView>
  </sheetViews>
  <sheetFormatPr defaultColWidth="9.1796875" defaultRowHeight="14.5" x14ac:dyDescent="0.35"/>
  <cols>
    <col min="1" max="1" width="2.7265625" customWidth="1"/>
    <col min="2" max="2" width="23.26953125" style="147" customWidth="1"/>
    <col min="3" max="3" width="4.453125" customWidth="1"/>
    <col min="4" max="4" width="36.1796875" customWidth="1"/>
    <col min="5" max="5" width="38.7265625" customWidth="1"/>
    <col min="6" max="6" width="12.54296875" style="131" customWidth="1"/>
    <col min="7" max="7" width="14.7265625" style="130" customWidth="1"/>
    <col min="8" max="8" width="16.54296875" style="130" customWidth="1"/>
    <col min="9" max="9" width="10.453125" style="130" customWidth="1"/>
    <col min="10" max="10" width="63.26953125" customWidth="1"/>
    <col min="11" max="11" width="30.1796875" customWidth="1"/>
    <col min="12" max="12" width="14.453125" style="130" customWidth="1"/>
    <col min="13" max="13" width="15.54296875" customWidth="1"/>
    <col min="14" max="14" width="18.26953125" style="130" customWidth="1"/>
    <col min="15" max="15" width="19.54296875" style="130" customWidth="1"/>
    <col min="16" max="16" width="0.81640625" customWidth="1"/>
    <col min="17" max="17" width="22" style="129" customWidth="1"/>
    <col min="18" max="18" width="185.26953125" style="145" customWidth="1"/>
    <col min="19" max="19" width="34.54296875" style="145" customWidth="1"/>
    <col min="20" max="20" width="33.54296875" style="145" customWidth="1"/>
    <col min="21" max="21" width="24" style="145" customWidth="1"/>
    <col min="22" max="22" width="36.26953125" style="145" customWidth="1"/>
    <col min="23" max="23" width="47.26953125" style="145" customWidth="1"/>
    <col min="24" max="24" width="36.453125" style="145" customWidth="1"/>
    <col min="25" max="25" width="16.453125" style="145" customWidth="1"/>
    <col min="26" max="26" width="23.1796875" style="145" customWidth="1"/>
    <col min="27" max="27" width="16.453125" style="145" customWidth="1"/>
    <col min="28" max="28" width="41" style="145" customWidth="1"/>
    <col min="29" max="29" width="41.1796875" style="145" customWidth="1"/>
    <col min="30" max="30" width="28.1796875" style="145" customWidth="1"/>
    <col min="31" max="31" width="43.81640625" style="145" customWidth="1"/>
    <col min="32" max="32" width="52.1796875" style="145" customWidth="1"/>
    <col min="33" max="33" width="29.7265625" style="145" customWidth="1"/>
    <col min="34" max="34" width="44.54296875" style="130" customWidth="1"/>
    <col min="35" max="35" width="52.81640625" style="130" customWidth="1"/>
    <col min="36" max="36" width="15.81640625" style="130" customWidth="1"/>
    <col min="37" max="37" width="19.7265625" style="130" customWidth="1"/>
    <col min="38" max="38" width="24.26953125" style="130" customWidth="1"/>
    <col min="39" max="39" width="51.54296875" style="130" customWidth="1"/>
    <col min="40" max="40" width="5.453125" style="130" customWidth="1"/>
  </cols>
  <sheetData>
    <row r="1" spans="1:40" ht="18" x14ac:dyDescent="0.35">
      <c r="A1" s="1"/>
      <c r="B1" s="1"/>
      <c r="C1" s="1" t="s">
        <v>56</v>
      </c>
      <c r="D1" s="1149" t="s">
        <v>57</v>
      </c>
      <c r="E1" s="1149"/>
      <c r="F1" s="1149"/>
      <c r="G1" s="1149"/>
      <c r="H1" s="1149"/>
      <c r="I1" s="2"/>
      <c r="J1" s="2"/>
      <c r="K1" s="1"/>
      <c r="L1" s="3"/>
      <c r="M1" s="1"/>
      <c r="N1" s="3"/>
      <c r="O1" s="3"/>
      <c r="P1" s="1"/>
      <c r="Q1" s="4"/>
      <c r="R1" s="4"/>
      <c r="S1" s="4"/>
      <c r="T1" s="4"/>
      <c r="U1" s="4"/>
      <c r="V1" s="4"/>
      <c r="W1" s="4"/>
      <c r="X1" s="4"/>
      <c r="Y1" s="4"/>
      <c r="Z1" s="4"/>
      <c r="AA1" s="4"/>
      <c r="AB1" s="4"/>
      <c r="AC1" s="4"/>
      <c r="AD1" s="4"/>
      <c r="AE1" s="4"/>
      <c r="AF1" s="4"/>
      <c r="AG1" s="4"/>
      <c r="AH1" s="4"/>
      <c r="AI1" s="4"/>
      <c r="AJ1" s="4"/>
      <c r="AK1" s="4"/>
      <c r="AL1" s="4"/>
      <c r="AM1" s="4"/>
      <c r="AN1" s="3"/>
    </row>
    <row r="2" spans="1:40" ht="16.5" x14ac:dyDescent="0.35">
      <c r="A2" s="1"/>
      <c r="B2" s="1"/>
      <c r="C2" s="1"/>
      <c r="D2" s="1150" t="s">
        <v>58</v>
      </c>
      <c r="E2" s="1150"/>
      <c r="F2" s="1150"/>
      <c r="G2" s="1150"/>
      <c r="H2" s="1150"/>
      <c r="I2" s="742"/>
      <c r="J2" s="742"/>
      <c r="K2" s="1"/>
      <c r="L2" s="3"/>
      <c r="M2" s="1"/>
      <c r="N2" s="3"/>
      <c r="O2" s="3"/>
      <c r="P2" s="1"/>
      <c r="Q2" s="4"/>
      <c r="R2" s="4"/>
      <c r="S2" s="4"/>
      <c r="T2" s="4"/>
      <c r="U2" s="4"/>
      <c r="V2" s="4"/>
      <c r="W2" s="4"/>
      <c r="X2" s="4"/>
      <c r="Y2" s="4"/>
      <c r="Z2" s="4"/>
      <c r="AA2" s="4"/>
      <c r="AB2" s="4"/>
      <c r="AC2" s="4"/>
      <c r="AD2" s="4"/>
      <c r="AE2" s="4"/>
      <c r="AF2" s="4"/>
      <c r="AG2" s="4"/>
      <c r="AH2" s="4"/>
      <c r="AI2" s="4"/>
      <c r="AJ2" s="4"/>
      <c r="AK2" s="4"/>
      <c r="AL2" s="4"/>
      <c r="AM2" s="4"/>
      <c r="AN2" s="3"/>
    </row>
    <row r="3" spans="1:40" ht="15.5" x14ac:dyDescent="0.35">
      <c r="A3" s="1"/>
      <c r="B3" s="1"/>
      <c r="C3" s="1"/>
      <c r="D3" s="1151" t="s">
        <v>59</v>
      </c>
      <c r="E3" s="1151"/>
      <c r="F3" s="1151"/>
      <c r="G3" s="1151"/>
      <c r="H3" s="1151"/>
      <c r="I3" s="5"/>
      <c r="J3" s="5"/>
      <c r="K3" s="1"/>
      <c r="L3" s="3"/>
      <c r="M3" s="1"/>
      <c r="N3" s="3"/>
      <c r="O3" s="3"/>
      <c r="P3" s="1"/>
      <c r="Q3" s="4"/>
      <c r="R3" s="6"/>
      <c r="S3" s="6"/>
      <c r="T3" s="6"/>
      <c r="U3" s="6"/>
      <c r="V3" s="6"/>
      <c r="W3" s="6"/>
      <c r="X3" s="6"/>
      <c r="Y3" s="6"/>
      <c r="Z3" s="6"/>
      <c r="AA3" s="6"/>
      <c r="AB3" s="6"/>
      <c r="AC3" s="6"/>
      <c r="AD3" s="6"/>
      <c r="AE3" s="6"/>
      <c r="AF3" s="6"/>
      <c r="AG3" s="6"/>
      <c r="AH3" s="6"/>
      <c r="AI3" s="6"/>
      <c r="AJ3" s="6"/>
      <c r="AK3" s="6"/>
      <c r="AL3" s="6"/>
      <c r="AM3" s="6"/>
      <c r="AN3" s="1"/>
    </row>
    <row r="4" spans="1:40" ht="15" thickBot="1" x14ac:dyDescent="0.4">
      <c r="A4" s="1"/>
      <c r="B4" s="1"/>
      <c r="C4" s="3"/>
      <c r="D4" s="1"/>
      <c r="E4" s="1"/>
      <c r="F4" s="7"/>
      <c r="G4" s="3"/>
      <c r="H4" s="3"/>
      <c r="I4" s="3"/>
      <c r="J4" s="1"/>
      <c r="K4" s="1"/>
      <c r="L4" s="3"/>
      <c r="M4" s="1"/>
      <c r="N4" s="3"/>
      <c r="O4" s="3"/>
      <c r="P4" s="1"/>
      <c r="Q4" s="4"/>
      <c r="R4" s="6"/>
      <c r="S4" s="6"/>
      <c r="T4" s="6"/>
      <c r="U4" s="6"/>
      <c r="V4" s="6"/>
      <c r="W4" s="6"/>
      <c r="X4" s="6"/>
      <c r="Y4" s="6"/>
      <c r="Z4" s="6"/>
      <c r="AA4" s="6"/>
      <c r="AB4" s="6"/>
      <c r="AC4" s="6"/>
      <c r="AD4" s="6"/>
      <c r="AE4" s="6"/>
      <c r="AF4" s="6"/>
      <c r="AG4" s="6"/>
      <c r="AH4" s="6"/>
      <c r="AI4" s="6"/>
      <c r="AJ4" s="6"/>
      <c r="AK4" s="6"/>
      <c r="AL4" s="6"/>
      <c r="AM4" s="6"/>
      <c r="AN4" s="8"/>
    </row>
    <row r="5" spans="1:40" ht="21" x14ac:dyDescent="0.35">
      <c r="A5" s="1"/>
      <c r="B5" s="1"/>
      <c r="C5" s="1152" t="s">
        <v>836</v>
      </c>
      <c r="D5" s="1153"/>
      <c r="E5" s="9"/>
      <c r="F5" s="1154" t="s">
        <v>839</v>
      </c>
      <c r="G5" s="1155"/>
      <c r="H5" s="1155"/>
      <c r="I5" s="1156"/>
      <c r="J5" s="1157"/>
      <c r="K5" s="1158"/>
      <c r="L5" s="1136" t="s">
        <v>63</v>
      </c>
      <c r="M5" s="1137"/>
      <c r="N5" s="1137"/>
      <c r="O5" s="1137"/>
      <c r="P5" s="1"/>
      <c r="Q5" s="4"/>
      <c r="R5" s="6"/>
      <c r="S5" s="6"/>
      <c r="T5" s="6"/>
      <c r="U5" s="6"/>
      <c r="V5" s="6"/>
      <c r="W5" s="6"/>
      <c r="X5" s="6"/>
      <c r="Y5" s="6"/>
      <c r="Z5" s="6"/>
      <c r="AA5" s="6"/>
      <c r="AB5" s="6"/>
      <c r="AC5" s="6"/>
      <c r="AD5" s="6"/>
      <c r="AE5" s="6"/>
      <c r="AF5" s="6"/>
      <c r="AG5" s="6"/>
      <c r="AH5" s="6"/>
      <c r="AI5" s="6"/>
      <c r="AJ5" s="6"/>
      <c r="AK5" s="6"/>
      <c r="AL5" s="6"/>
      <c r="AM5" s="6"/>
      <c r="AN5" s="8"/>
    </row>
    <row r="6" spans="1:40" x14ac:dyDescent="0.35">
      <c r="A6" s="1"/>
      <c r="B6" s="1"/>
      <c r="C6" s="1138" t="s">
        <v>889</v>
      </c>
      <c r="D6" s="1139"/>
      <c r="E6" s="878"/>
      <c r="F6" s="1140" t="s">
        <v>840</v>
      </c>
      <c r="G6" s="1141"/>
      <c r="H6" s="1141"/>
      <c r="I6" s="1142"/>
      <c r="J6" s="1143"/>
      <c r="K6" s="1144"/>
      <c r="L6" s="1145" t="s">
        <v>67</v>
      </c>
      <c r="M6" s="1146"/>
      <c r="N6" s="1146"/>
      <c r="O6" s="1146"/>
      <c r="P6" s="1"/>
      <c r="Q6" s="4"/>
      <c r="R6" s="6"/>
      <c r="S6" s="6"/>
      <c r="T6" s="6"/>
      <c r="U6" s="6"/>
      <c r="V6" s="6"/>
      <c r="W6" s="6"/>
      <c r="X6" s="6"/>
      <c r="Y6" s="6"/>
      <c r="Z6" s="6"/>
      <c r="AA6" s="6"/>
      <c r="AB6" s="6"/>
      <c r="AC6" s="6"/>
      <c r="AD6" s="6"/>
      <c r="AE6" s="6"/>
      <c r="AF6" s="6"/>
      <c r="AG6" s="6"/>
      <c r="AH6" s="6"/>
      <c r="AI6" s="6"/>
      <c r="AJ6" s="6"/>
      <c r="AK6" s="6"/>
      <c r="AL6" s="6"/>
      <c r="AM6" s="6"/>
      <c r="AN6" s="8"/>
    </row>
    <row r="7" spans="1:40" ht="16.5" customHeight="1" x14ac:dyDescent="0.35">
      <c r="A7" s="1"/>
      <c r="B7" s="1"/>
      <c r="C7" s="1138" t="s">
        <v>837</v>
      </c>
      <c r="D7" s="1139"/>
      <c r="E7" s="879"/>
      <c r="F7" s="1140" t="s">
        <v>862</v>
      </c>
      <c r="G7" s="1141"/>
      <c r="H7" s="1141"/>
      <c r="I7" s="1142"/>
      <c r="J7" s="1147"/>
      <c r="K7" s="1148"/>
      <c r="L7" s="1145"/>
      <c r="M7" s="1146"/>
      <c r="N7" s="1146"/>
      <c r="O7" s="1146"/>
      <c r="P7" s="1"/>
      <c r="Q7" s="4"/>
      <c r="R7" s="6"/>
      <c r="S7" s="6"/>
      <c r="T7" s="6"/>
      <c r="U7" s="6"/>
      <c r="V7" s="6"/>
      <c r="W7" s="6"/>
      <c r="X7" s="6"/>
      <c r="Y7" s="6"/>
      <c r="Z7" s="6"/>
      <c r="AA7" s="6"/>
      <c r="AB7" s="6"/>
      <c r="AC7" s="6"/>
      <c r="AD7" s="6"/>
      <c r="AE7" s="6"/>
      <c r="AF7" s="6"/>
      <c r="AG7" s="6"/>
      <c r="AH7" s="6"/>
      <c r="AI7" s="6"/>
      <c r="AJ7" s="6"/>
      <c r="AK7" s="6"/>
      <c r="AL7" s="6"/>
      <c r="AM7" s="6"/>
      <c r="AN7" s="8"/>
    </row>
    <row r="8" spans="1:40" ht="27" customHeight="1" thickBot="1" x14ac:dyDescent="0.4">
      <c r="A8" s="1"/>
      <c r="B8" s="1"/>
      <c r="C8" s="1159" t="s">
        <v>838</v>
      </c>
      <c r="D8" s="1160"/>
      <c r="E8" s="880"/>
      <c r="F8" s="1161" t="s">
        <v>866</v>
      </c>
      <c r="G8" s="1162"/>
      <c r="H8" s="1162"/>
      <c r="I8" s="1163"/>
      <c r="J8" s="1164"/>
      <c r="K8" s="1165"/>
      <c r="L8" s="1110" t="s">
        <v>75</v>
      </c>
      <c r="M8" s="1110"/>
      <c r="N8" s="1110"/>
      <c r="O8" s="1110"/>
      <c r="P8" s="1"/>
      <c r="Q8" s="4"/>
      <c r="R8" s="6"/>
      <c r="S8" s="6"/>
      <c r="T8" s="6"/>
      <c r="U8" s="6"/>
      <c r="V8" s="6"/>
      <c r="W8" s="6"/>
      <c r="X8" s="6"/>
      <c r="Y8" s="6"/>
      <c r="Z8" s="6"/>
      <c r="AA8" s="6"/>
      <c r="AB8" s="6"/>
      <c r="AC8" s="6"/>
      <c r="AD8" s="6"/>
      <c r="AE8" s="6"/>
      <c r="AF8" s="6"/>
      <c r="AG8" s="6"/>
      <c r="AH8" s="6"/>
      <c r="AI8" s="6"/>
      <c r="AJ8" s="6"/>
      <c r="AK8" s="6"/>
      <c r="AL8" s="6"/>
      <c r="AM8" s="6"/>
      <c r="AN8" s="8"/>
    </row>
    <row r="9" spans="1:40" x14ac:dyDescent="0.35">
      <c r="A9" s="1"/>
      <c r="B9" s="1"/>
      <c r="C9" s="14" t="s">
        <v>76</v>
      </c>
      <c r="D9" s="1"/>
      <c r="E9" s="1"/>
      <c r="F9" s="1133" t="e">
        <f>VLOOKUP(X491, Q478:AM485, 2, FALSE)</f>
        <v>#N/A</v>
      </c>
      <c r="G9" s="1133"/>
      <c r="H9" s="1133"/>
      <c r="I9" s="1133"/>
      <c r="J9" s="1133"/>
      <c r="K9" s="1133"/>
      <c r="L9" s="148"/>
      <c r="M9" s="148"/>
      <c r="N9" s="248"/>
      <c r="O9" s="15"/>
      <c r="P9" s="1"/>
      <c r="Q9" s="13"/>
      <c r="R9" s="6"/>
      <c r="S9" s="6"/>
      <c r="T9" s="6"/>
      <c r="U9" s="6"/>
      <c r="V9" s="6"/>
      <c r="W9" s="6"/>
      <c r="X9" s="6"/>
      <c r="Y9" s="6"/>
      <c r="Z9" s="6"/>
      <c r="AA9" s="6"/>
      <c r="AB9" s="6"/>
      <c r="AC9" s="6"/>
      <c r="AD9" s="6"/>
      <c r="AE9" s="6"/>
      <c r="AF9" s="6"/>
      <c r="AG9" s="6"/>
      <c r="AH9" s="6"/>
      <c r="AI9" s="6"/>
      <c r="AJ9" s="6"/>
      <c r="AK9" s="6"/>
      <c r="AL9" s="6"/>
      <c r="AM9" s="6"/>
      <c r="AN9" s="8"/>
    </row>
    <row r="10" spans="1:40" ht="15" thickBot="1" x14ac:dyDescent="0.4">
      <c r="A10" s="1"/>
      <c r="B10" s="1"/>
      <c r="C10" s="14" t="s">
        <v>77</v>
      </c>
      <c r="D10" s="1"/>
      <c r="E10" s="1"/>
      <c r="F10" s="1134"/>
      <c r="G10" s="1134"/>
      <c r="H10" s="1134"/>
      <c r="I10" s="1134"/>
      <c r="J10" s="1134"/>
      <c r="K10" s="1134"/>
      <c r="L10" s="149"/>
      <c r="M10" s="149"/>
      <c r="N10" s="743"/>
      <c r="O10" s="16"/>
      <c r="P10" s="1"/>
      <c r="Q10" s="13"/>
      <c r="R10" s="6"/>
      <c r="S10" s="6"/>
      <c r="T10" s="6"/>
      <c r="U10" s="6"/>
      <c r="V10" s="6"/>
      <c r="W10" s="6"/>
      <c r="X10" s="6"/>
      <c r="Y10" s="6"/>
      <c r="Z10" s="6"/>
      <c r="AA10" s="6"/>
      <c r="AB10" s="6"/>
      <c r="AC10" s="6"/>
      <c r="AD10" s="6"/>
      <c r="AE10" s="6"/>
      <c r="AF10" s="6"/>
      <c r="AG10" s="6"/>
      <c r="AH10" s="6"/>
      <c r="AI10" s="6"/>
      <c r="AJ10" s="6"/>
      <c r="AK10" s="6"/>
      <c r="AL10" s="6"/>
      <c r="AM10" s="6"/>
      <c r="AN10" s="8"/>
    </row>
    <row r="11" spans="1:40" ht="44" thickBot="1" x14ac:dyDescent="0.4">
      <c r="A11" s="3"/>
      <c r="B11" s="3"/>
      <c r="C11" s="17"/>
      <c r="D11" s="18" t="s">
        <v>7</v>
      </c>
      <c r="E11" s="19" t="s">
        <v>8</v>
      </c>
      <c r="F11" s="20" t="s">
        <v>78</v>
      </c>
      <c r="G11" s="21" t="s">
        <v>79</v>
      </c>
      <c r="H11" s="22" t="s">
        <v>80</v>
      </c>
      <c r="I11" s="23" t="s">
        <v>81</v>
      </c>
      <c r="J11" s="20" t="s">
        <v>82</v>
      </c>
      <c r="K11" s="21" t="s">
        <v>83</v>
      </c>
      <c r="L11" s="21" t="s">
        <v>84</v>
      </c>
      <c r="M11" s="21" t="s">
        <v>85</v>
      </c>
      <c r="N11" s="24" t="s">
        <v>86</v>
      </c>
      <c r="O11" s="22" t="s">
        <v>87</v>
      </c>
      <c r="P11" s="3"/>
      <c r="Q11" s="13"/>
      <c r="R11" s="6"/>
      <c r="S11" s="6"/>
      <c r="T11" s="6"/>
      <c r="U11" s="6"/>
      <c r="V11" s="6"/>
      <c r="W11" s="6"/>
      <c r="X11" s="6"/>
      <c r="Y11" s="6"/>
      <c r="Z11" s="6"/>
      <c r="AA11" s="6"/>
      <c r="AB11" s="6"/>
      <c r="AC11" s="6"/>
      <c r="AD11" s="6"/>
      <c r="AE11" s="6"/>
      <c r="AF11" s="6"/>
      <c r="AG11" s="6"/>
      <c r="AH11" s="6"/>
      <c r="AI11" s="6"/>
      <c r="AJ11" s="6"/>
      <c r="AK11" s="6"/>
      <c r="AL11" s="6"/>
      <c r="AM11" s="6"/>
      <c r="AN11" s="3"/>
    </row>
    <row r="12" spans="1:40" s="40" customFormat="1" ht="15" thickBot="1" x14ac:dyDescent="0.4">
      <c r="A12" s="25"/>
      <c r="B12" s="1022">
        <v>6</v>
      </c>
      <c r="C12" s="463">
        <v>1</v>
      </c>
      <c r="D12" s="464" t="s">
        <v>15</v>
      </c>
      <c r="E12" s="465"/>
      <c r="F12" s="30"/>
      <c r="G12" s="31"/>
      <c r="H12" s="32"/>
      <c r="I12" s="33"/>
      <c r="J12" s="34"/>
      <c r="K12" s="35"/>
      <c r="L12" s="36"/>
      <c r="M12" s="35"/>
      <c r="N12" s="442"/>
      <c r="O12" s="32"/>
      <c r="P12" s="25"/>
      <c r="Q12" s="37"/>
      <c r="R12" s="6"/>
      <c r="S12" s="6"/>
      <c r="T12" s="6"/>
      <c r="U12" s="6"/>
      <c r="V12" s="6"/>
      <c r="W12" s="6"/>
      <c r="X12" s="6"/>
      <c r="Y12" s="6"/>
      <c r="Z12" s="38"/>
      <c r="AA12" s="38"/>
      <c r="AB12" s="38"/>
      <c r="AC12" s="38"/>
      <c r="AD12" s="38"/>
      <c r="AE12" s="38"/>
      <c r="AF12" s="38"/>
      <c r="AG12" s="38"/>
      <c r="AH12" s="38"/>
      <c r="AI12" s="38"/>
      <c r="AJ12" s="38"/>
      <c r="AK12" s="38"/>
      <c r="AL12" s="38"/>
      <c r="AM12" s="38"/>
      <c r="AN12" s="39"/>
    </row>
    <row r="13" spans="1:40" s="40" customFormat="1" ht="15" thickBot="1" x14ac:dyDescent="0.4">
      <c r="A13" s="25"/>
      <c r="B13" s="1135" t="s">
        <v>88</v>
      </c>
      <c r="C13" s="460">
        <v>1.1000000000000001</v>
      </c>
      <c r="D13" s="1053" t="s">
        <v>16</v>
      </c>
      <c r="E13" s="462" t="s">
        <v>17</v>
      </c>
      <c r="F13" s="172">
        <f>SUM(F14:F19)</f>
        <v>6</v>
      </c>
      <c r="G13" s="173">
        <f>SUM(G14:G22)</f>
        <v>13.75</v>
      </c>
      <c r="H13" s="174">
        <f>SUM(H14:H19)</f>
        <v>11</v>
      </c>
      <c r="I13" s="230" t="s">
        <v>89</v>
      </c>
      <c r="J13" s="176"/>
      <c r="K13" s="177"/>
      <c r="L13" s="178"/>
      <c r="M13" s="177"/>
      <c r="N13" s="443"/>
      <c r="O13" s="179"/>
      <c r="P13" s="25"/>
      <c r="Q13" s="37"/>
      <c r="R13" s="6"/>
      <c r="S13" s="6"/>
      <c r="T13" s="6"/>
      <c r="U13" s="6"/>
      <c r="V13" s="6"/>
      <c r="W13" s="6"/>
      <c r="X13" s="6"/>
      <c r="Y13" s="6"/>
      <c r="Z13" s="38"/>
      <c r="AA13" s="38"/>
      <c r="AB13" s="38"/>
      <c r="AC13" s="38"/>
      <c r="AD13" s="38"/>
      <c r="AE13" s="38"/>
      <c r="AF13" s="38"/>
      <c r="AG13" s="38"/>
      <c r="AH13" s="38"/>
      <c r="AI13" s="38"/>
      <c r="AJ13" s="38"/>
      <c r="AK13" s="38"/>
      <c r="AL13" s="38"/>
      <c r="AM13" s="38"/>
      <c r="AN13" s="39"/>
    </row>
    <row r="14" spans="1:40" s="40" customFormat="1" ht="47.25" customHeight="1" thickBot="1" x14ac:dyDescent="0.4">
      <c r="A14" s="25"/>
      <c r="B14" s="1123"/>
      <c r="C14" s="182"/>
      <c r="D14" s="183"/>
      <c r="E14" s="184"/>
      <c r="F14" s="751">
        <v>1</v>
      </c>
      <c r="G14" s="185">
        <v>1</v>
      </c>
      <c r="H14" s="186">
        <v>1</v>
      </c>
      <c r="I14" s="232">
        <v>5</v>
      </c>
      <c r="J14" s="953" t="s">
        <v>91</v>
      </c>
      <c r="K14" s="188"/>
      <c r="L14" s="189"/>
      <c r="M14" s="189" t="s">
        <v>818</v>
      </c>
      <c r="N14" s="444" t="s">
        <v>90</v>
      </c>
      <c r="O14" s="190" t="s">
        <v>92</v>
      </c>
      <c r="P14" s="25"/>
      <c r="Q14" s="37"/>
      <c r="R14" s="6"/>
      <c r="S14" s="6"/>
      <c r="T14" s="6"/>
      <c r="U14" s="6"/>
      <c r="V14" s="6"/>
      <c r="W14" s="6"/>
      <c r="X14" s="6"/>
      <c r="Y14" s="6"/>
      <c r="Z14" s="38"/>
      <c r="AA14" s="38"/>
      <c r="AB14" s="38"/>
      <c r="AC14" s="38"/>
      <c r="AD14" s="38"/>
      <c r="AE14" s="38"/>
      <c r="AF14" s="38"/>
      <c r="AG14" s="38"/>
      <c r="AH14" s="38"/>
      <c r="AI14" s="38"/>
      <c r="AJ14" s="38"/>
      <c r="AK14" s="38"/>
      <c r="AL14" s="38"/>
      <c r="AM14" s="38"/>
      <c r="AN14" s="39"/>
    </row>
    <row r="15" spans="1:40" s="40" customFormat="1" ht="39.75" customHeight="1" x14ac:dyDescent="0.35">
      <c r="A15" s="25"/>
      <c r="B15" s="1123"/>
      <c r="C15" s="182"/>
      <c r="D15" s="183"/>
      <c r="E15" s="184"/>
      <c r="F15" s="751">
        <v>1</v>
      </c>
      <c r="G15" s="185">
        <v>1</v>
      </c>
      <c r="H15" s="186">
        <v>1</v>
      </c>
      <c r="I15" s="232">
        <v>5</v>
      </c>
      <c r="J15" s="953" t="s">
        <v>94</v>
      </c>
      <c r="K15" s="188"/>
      <c r="L15" s="189"/>
      <c r="M15" s="189" t="s">
        <v>818</v>
      </c>
      <c r="N15" s="444" t="s">
        <v>93</v>
      </c>
      <c r="O15" s="190" t="s">
        <v>92</v>
      </c>
      <c r="P15" s="25"/>
      <c r="Q15" s="37"/>
      <c r="R15" s="6"/>
      <c r="S15" s="6"/>
      <c r="T15" s="6"/>
      <c r="U15" s="6"/>
      <c r="V15" s="6"/>
      <c r="W15" s="6"/>
      <c r="X15" s="6"/>
      <c r="Y15" s="6"/>
      <c r="Z15" s="38"/>
      <c r="AA15" s="38"/>
      <c r="AB15" s="38"/>
      <c r="AC15" s="38"/>
      <c r="AD15" s="38"/>
      <c r="AE15" s="38"/>
      <c r="AF15" s="38"/>
      <c r="AG15" s="38"/>
      <c r="AH15" s="38"/>
      <c r="AI15" s="38"/>
      <c r="AJ15" s="38"/>
      <c r="AK15" s="38"/>
      <c r="AL15" s="38"/>
      <c r="AM15" s="38"/>
      <c r="AN15" s="39"/>
    </row>
    <row r="16" spans="1:40" s="40" customFormat="1" ht="26.5" thickBot="1" x14ac:dyDescent="0.4">
      <c r="A16" s="25"/>
      <c r="B16" s="1123"/>
      <c r="C16" s="160"/>
      <c r="D16" s="276"/>
      <c r="E16" s="180"/>
      <c r="F16" s="737">
        <v>1</v>
      </c>
      <c r="G16" s="117">
        <v>6</v>
      </c>
      <c r="H16" s="118">
        <v>6</v>
      </c>
      <c r="I16" s="119">
        <v>30</v>
      </c>
      <c r="J16" s="955" t="s">
        <v>733</v>
      </c>
      <c r="K16" s="124"/>
      <c r="L16" s="123"/>
      <c r="M16" s="124"/>
      <c r="N16" s="327" t="s">
        <v>95</v>
      </c>
      <c r="O16" s="219" t="s">
        <v>97</v>
      </c>
      <c r="P16" s="25"/>
      <c r="Q16" s="37"/>
      <c r="R16" s="6"/>
      <c r="S16" s="6"/>
      <c r="T16" s="6"/>
      <c r="U16" s="6"/>
      <c r="V16" s="6"/>
      <c r="W16" s="6"/>
      <c r="X16" s="6"/>
      <c r="Y16" s="6"/>
      <c r="Z16" s="38"/>
      <c r="AA16" s="38"/>
      <c r="AB16" s="38"/>
      <c r="AC16" s="38"/>
      <c r="AD16" s="38"/>
      <c r="AE16" s="38"/>
      <c r="AF16" s="38"/>
      <c r="AG16" s="38"/>
      <c r="AH16" s="38"/>
      <c r="AI16" s="38"/>
      <c r="AJ16" s="38"/>
      <c r="AK16" s="38"/>
      <c r="AL16" s="38"/>
      <c r="AM16" s="38"/>
      <c r="AN16" s="39"/>
    </row>
    <row r="17" spans="1:40" s="40" customFormat="1" ht="40.5" customHeight="1" thickBot="1" x14ac:dyDescent="0.4">
      <c r="A17" s="25"/>
      <c r="B17" s="1123"/>
      <c r="C17" s="182"/>
      <c r="D17" s="183"/>
      <c r="E17" s="184"/>
      <c r="F17" s="751">
        <v>1</v>
      </c>
      <c r="G17" s="185">
        <v>1</v>
      </c>
      <c r="H17" s="186">
        <v>1</v>
      </c>
      <c r="I17" s="232">
        <v>5</v>
      </c>
      <c r="J17" s="950" t="s">
        <v>99</v>
      </c>
      <c r="K17" s="188"/>
      <c r="L17" s="189" t="s">
        <v>100</v>
      </c>
      <c r="M17" s="188" t="s">
        <v>841</v>
      </c>
      <c r="N17" s="444" t="s">
        <v>98</v>
      </c>
      <c r="O17" s="190" t="s">
        <v>102</v>
      </c>
      <c r="P17" s="25"/>
      <c r="Q17" s="37"/>
      <c r="R17" s="6"/>
      <c r="S17" s="6"/>
      <c r="T17" s="6"/>
      <c r="U17" s="6"/>
      <c r="V17" s="6"/>
      <c r="W17" s="6"/>
      <c r="X17" s="6"/>
      <c r="Y17" s="6"/>
      <c r="Z17" s="38"/>
      <c r="AA17" s="38"/>
      <c r="AB17" s="38"/>
      <c r="AC17" s="38"/>
      <c r="AD17" s="38"/>
      <c r="AE17" s="38"/>
      <c r="AF17" s="38"/>
      <c r="AG17" s="38"/>
      <c r="AH17" s="38"/>
      <c r="AI17" s="38"/>
      <c r="AJ17" s="38"/>
      <c r="AK17" s="38"/>
      <c r="AL17" s="38"/>
      <c r="AM17" s="38"/>
      <c r="AN17" s="39"/>
    </row>
    <row r="18" spans="1:40" s="40" customFormat="1" ht="38.25" customHeight="1" thickBot="1" x14ac:dyDescent="0.4">
      <c r="A18" s="25"/>
      <c r="B18" s="1123"/>
      <c r="C18" s="182"/>
      <c r="D18" s="183"/>
      <c r="E18" s="184"/>
      <c r="F18" s="751">
        <v>1</v>
      </c>
      <c r="G18" s="185">
        <v>1</v>
      </c>
      <c r="H18" s="186">
        <v>1</v>
      </c>
      <c r="I18" s="232">
        <v>5</v>
      </c>
      <c r="J18" s="950" t="s">
        <v>104</v>
      </c>
      <c r="K18" s="188"/>
      <c r="L18" s="189"/>
      <c r="M18" s="188" t="s">
        <v>818</v>
      </c>
      <c r="N18" s="444" t="s">
        <v>103</v>
      </c>
      <c r="O18" s="190" t="s">
        <v>105</v>
      </c>
      <c r="P18" s="25"/>
      <c r="Q18" s="37"/>
      <c r="R18" s="6"/>
      <c r="S18" s="6"/>
      <c r="T18" s="6"/>
      <c r="U18" s="6"/>
      <c r="V18" s="6"/>
      <c r="W18" s="6"/>
      <c r="X18" s="6"/>
      <c r="Y18" s="6"/>
      <c r="Z18" s="38"/>
      <c r="AA18" s="38"/>
      <c r="AB18" s="38"/>
      <c r="AC18" s="38"/>
      <c r="AD18" s="38"/>
      <c r="AE18" s="38"/>
      <c r="AF18" s="38"/>
      <c r="AG18" s="38"/>
      <c r="AH18" s="38"/>
      <c r="AI18" s="38"/>
      <c r="AJ18" s="38"/>
      <c r="AK18" s="38"/>
      <c r="AL18" s="38"/>
      <c r="AM18" s="38"/>
      <c r="AN18" s="39"/>
    </row>
    <row r="19" spans="1:40" s="40" customFormat="1" ht="38.25" customHeight="1" x14ac:dyDescent="0.35">
      <c r="A19" s="25"/>
      <c r="B19" s="1123"/>
      <c r="C19" s="160"/>
      <c r="D19" s="161"/>
      <c r="E19" s="180"/>
      <c r="F19" s="737">
        <v>1</v>
      </c>
      <c r="G19" s="246">
        <v>1</v>
      </c>
      <c r="H19" s="247">
        <v>1</v>
      </c>
      <c r="I19" s="248">
        <v>5</v>
      </c>
      <c r="J19" s="1056" t="s">
        <v>107</v>
      </c>
      <c r="K19" s="188"/>
      <c r="L19" s="123" t="s">
        <v>108</v>
      </c>
      <c r="M19" s="124" t="s">
        <v>819</v>
      </c>
      <c r="N19" s="327" t="s">
        <v>106</v>
      </c>
      <c r="O19" s="219" t="s">
        <v>110</v>
      </c>
      <c r="P19" s="25"/>
      <c r="Q19" s="37"/>
      <c r="R19" s="6"/>
      <c r="S19" s="6"/>
      <c r="T19" s="6"/>
      <c r="U19" s="6"/>
      <c r="V19" s="6"/>
      <c r="W19" s="6"/>
      <c r="X19" s="6"/>
      <c r="Y19" s="6"/>
      <c r="Z19" s="38"/>
      <c r="AA19" s="38"/>
      <c r="AB19" s="38"/>
      <c r="AC19" s="38"/>
      <c r="AD19" s="38"/>
      <c r="AE19" s="38"/>
      <c r="AF19" s="38"/>
      <c r="AG19" s="38"/>
      <c r="AH19" s="38"/>
      <c r="AI19" s="38"/>
      <c r="AJ19" s="38"/>
      <c r="AK19" s="38"/>
      <c r="AL19" s="38"/>
      <c r="AM19" s="38"/>
      <c r="AN19" s="39"/>
    </row>
    <row r="20" spans="1:40" s="40" customFormat="1" ht="39" x14ac:dyDescent="0.35">
      <c r="A20" s="25"/>
      <c r="B20" s="39"/>
      <c r="C20" s="242"/>
      <c r="D20" s="675"/>
      <c r="E20" s="790"/>
      <c r="F20" s="881"/>
      <c r="G20" s="167">
        <v>0.75</v>
      </c>
      <c r="H20" s="167">
        <v>0.75</v>
      </c>
      <c r="I20" s="167">
        <v>3</v>
      </c>
      <c r="J20" s="1057" t="s">
        <v>761</v>
      </c>
      <c r="K20" s="1055"/>
      <c r="L20" s="251"/>
      <c r="M20" s="250"/>
      <c r="N20" s="451"/>
      <c r="O20" s="451" t="s">
        <v>762</v>
      </c>
      <c r="P20" s="25"/>
      <c r="Q20" s="37"/>
      <c r="R20" s="6"/>
      <c r="S20" s="6"/>
      <c r="T20" s="6"/>
      <c r="U20" s="6"/>
      <c r="V20" s="6"/>
      <c r="W20" s="6"/>
      <c r="X20" s="6"/>
      <c r="Y20" s="6"/>
      <c r="Z20" s="38"/>
      <c r="AA20" s="38"/>
      <c r="AB20" s="38"/>
      <c r="AC20" s="38"/>
      <c r="AD20" s="38"/>
      <c r="AE20" s="38"/>
      <c r="AF20" s="38"/>
      <c r="AG20" s="38"/>
      <c r="AH20" s="38"/>
      <c r="AI20" s="38"/>
      <c r="AJ20" s="38"/>
      <c r="AK20" s="38"/>
      <c r="AL20" s="38"/>
      <c r="AM20" s="38"/>
      <c r="AN20" s="39"/>
    </row>
    <row r="21" spans="1:40" s="40" customFormat="1" x14ac:dyDescent="0.35">
      <c r="A21" s="25"/>
      <c r="B21" s="39"/>
      <c r="F21" s="881"/>
      <c r="G21" s="167">
        <v>1</v>
      </c>
      <c r="H21" s="167">
        <v>1</v>
      </c>
      <c r="I21" s="167">
        <v>5</v>
      </c>
      <c r="J21" s="1080" t="s">
        <v>843</v>
      </c>
      <c r="K21" s="882"/>
      <c r="L21" s="883" t="s">
        <v>894</v>
      </c>
      <c r="M21" s="882"/>
      <c r="N21" s="884"/>
      <c r="O21" s="884"/>
      <c r="P21" s="25"/>
      <c r="Q21" s="37"/>
      <c r="R21" s="6"/>
      <c r="S21" s="6"/>
      <c r="T21" s="6"/>
      <c r="U21" s="6"/>
      <c r="V21" s="6"/>
      <c r="W21" s="6"/>
      <c r="X21" s="6"/>
      <c r="Y21" s="6"/>
      <c r="Z21" s="38"/>
      <c r="AA21" s="38"/>
      <c r="AB21" s="38"/>
      <c r="AC21" s="38"/>
      <c r="AD21" s="38"/>
      <c r="AE21" s="38"/>
      <c r="AF21" s="38"/>
      <c r="AG21" s="38"/>
      <c r="AH21" s="38"/>
      <c r="AI21" s="38"/>
      <c r="AJ21" s="38"/>
      <c r="AK21" s="38"/>
      <c r="AL21" s="38"/>
      <c r="AM21" s="38"/>
      <c r="AN21" s="39"/>
    </row>
    <row r="22" spans="1:40" x14ac:dyDescent="0.35">
      <c r="G22" s="1058">
        <v>1</v>
      </c>
      <c r="H22" s="1058">
        <v>1</v>
      </c>
      <c r="I22" s="1058">
        <v>5</v>
      </c>
      <c r="J22" s="1059" t="s">
        <v>890</v>
      </c>
      <c r="L22" s="130" t="s">
        <v>894</v>
      </c>
    </row>
    <row r="23" spans="1:40" s="40" customFormat="1" ht="15" thickBot="1" x14ac:dyDescent="0.4">
      <c r="A23" s="25"/>
      <c r="B23" s="1021">
        <v>15</v>
      </c>
      <c r="C23" s="254">
        <v>1.2</v>
      </c>
      <c r="D23" s="1054" t="s">
        <v>18</v>
      </c>
      <c r="E23" s="256" t="s">
        <v>17</v>
      </c>
      <c r="F23" s="257">
        <f>SUM(F24:F40)</f>
        <v>15</v>
      </c>
      <c r="G23" s="258">
        <f>SUM(G24:G40)</f>
        <v>7.5</v>
      </c>
      <c r="H23" s="259">
        <f>SUM(H24:H40)</f>
        <v>7.5</v>
      </c>
      <c r="I23" s="260" t="s">
        <v>89</v>
      </c>
      <c r="J23" s="249"/>
      <c r="K23" s="262"/>
      <c r="L23" s="263"/>
      <c r="M23" s="262"/>
      <c r="N23" s="446"/>
      <c r="O23" s="252"/>
      <c r="P23" s="25"/>
      <c r="Q23" s="37"/>
      <c r="R23" s="6"/>
      <c r="S23" s="6"/>
      <c r="T23" s="6"/>
      <c r="U23" s="6"/>
      <c r="V23" s="6"/>
      <c r="W23" s="6"/>
      <c r="X23" s="6"/>
      <c r="Y23" s="6"/>
      <c r="Z23" s="38"/>
      <c r="AA23" s="38"/>
      <c r="AB23" s="38"/>
      <c r="AC23" s="38"/>
      <c r="AD23" s="38"/>
      <c r="AE23" s="38"/>
      <c r="AF23" s="38"/>
      <c r="AG23" s="38"/>
      <c r="AH23" s="38"/>
      <c r="AI23" s="38"/>
      <c r="AJ23" s="38"/>
      <c r="AK23" s="38"/>
      <c r="AL23" s="38"/>
      <c r="AM23" s="38"/>
      <c r="AN23" s="39"/>
    </row>
    <row r="24" spans="1:40" s="40" customFormat="1" ht="15" thickBot="1" x14ac:dyDescent="0.4">
      <c r="A24" s="25"/>
      <c r="B24" s="1122" t="s">
        <v>111</v>
      </c>
      <c r="C24" s="182"/>
      <c r="D24" s="183"/>
      <c r="E24" s="231" t="s">
        <v>595</v>
      </c>
      <c r="F24" s="1115">
        <v>2</v>
      </c>
      <c r="G24" s="185">
        <v>0.5</v>
      </c>
      <c r="H24" s="186">
        <v>0.5</v>
      </c>
      <c r="I24" s="232">
        <v>4</v>
      </c>
      <c r="J24" s="950" t="s">
        <v>735</v>
      </c>
      <c r="K24" s="354"/>
      <c r="L24" s="189"/>
      <c r="M24" s="188"/>
      <c r="N24" s="444" t="s">
        <v>90</v>
      </c>
      <c r="O24" s="190" t="s">
        <v>115</v>
      </c>
      <c r="P24" s="25"/>
      <c r="Q24" s="37"/>
      <c r="R24" s="38"/>
      <c r="S24" s="38"/>
      <c r="T24" s="38"/>
      <c r="U24" s="38"/>
      <c r="V24" s="38"/>
      <c r="W24" s="38"/>
      <c r="X24" s="38"/>
      <c r="Y24" s="38"/>
      <c r="Z24" s="38"/>
      <c r="AA24" s="38"/>
      <c r="AB24" s="38"/>
      <c r="AC24" s="38"/>
      <c r="AD24" s="38"/>
      <c r="AE24" s="38"/>
      <c r="AF24" s="38"/>
      <c r="AG24" s="38"/>
      <c r="AH24" s="38"/>
      <c r="AI24" s="38"/>
      <c r="AJ24" s="38"/>
      <c r="AK24" s="38"/>
      <c r="AL24" s="38"/>
      <c r="AM24" s="38"/>
      <c r="AN24" s="39"/>
    </row>
    <row r="25" spans="1:40" s="40" customFormat="1" ht="26.5" thickBot="1" x14ac:dyDescent="0.4">
      <c r="A25" s="25"/>
      <c r="B25" s="1123"/>
      <c r="C25" s="192"/>
      <c r="D25" s="286"/>
      <c r="E25" s="234" t="s">
        <v>595</v>
      </c>
      <c r="F25" s="1116"/>
      <c r="G25" s="195">
        <v>0.5</v>
      </c>
      <c r="H25" s="196">
        <v>0.5</v>
      </c>
      <c r="I25" s="235">
        <v>5</v>
      </c>
      <c r="J25" s="954" t="s">
        <v>116</v>
      </c>
      <c r="K25" s="188"/>
      <c r="L25" s="199" t="s">
        <v>818</v>
      </c>
      <c r="M25" s="198" t="s">
        <v>119</v>
      </c>
      <c r="N25" s="445" t="s">
        <v>90</v>
      </c>
      <c r="O25" s="200" t="s">
        <v>102</v>
      </c>
      <c r="P25" s="25"/>
      <c r="Q25" s="37"/>
      <c r="R25" s="38"/>
      <c r="S25" s="38"/>
      <c r="T25" s="38"/>
      <c r="U25" s="38"/>
      <c r="V25" s="38"/>
      <c r="W25" s="38"/>
      <c r="X25" s="38"/>
      <c r="Y25" s="38"/>
      <c r="Z25" s="38"/>
      <c r="AA25" s="38"/>
      <c r="AB25" s="38"/>
      <c r="AC25" s="38"/>
      <c r="AD25" s="38"/>
      <c r="AE25" s="38"/>
      <c r="AF25" s="38"/>
      <c r="AG25" s="38"/>
      <c r="AH25" s="38"/>
      <c r="AI25" s="38"/>
      <c r="AJ25" s="38"/>
      <c r="AK25" s="38"/>
      <c r="AL25" s="38"/>
      <c r="AM25" s="38"/>
      <c r="AN25" s="39"/>
    </row>
    <row r="26" spans="1:40" s="40" customFormat="1" ht="52.5" thickBot="1" x14ac:dyDescent="0.4">
      <c r="A26" s="25"/>
      <c r="B26" s="1123"/>
      <c r="C26" s="182"/>
      <c r="D26" s="183"/>
      <c r="E26" s="231" t="s">
        <v>595</v>
      </c>
      <c r="F26" s="751">
        <v>2</v>
      </c>
      <c r="G26" s="185">
        <v>0.5</v>
      </c>
      <c r="H26" s="186">
        <v>0.5</v>
      </c>
      <c r="I26" s="232">
        <v>5</v>
      </c>
      <c r="J26" s="949" t="s">
        <v>120</v>
      </c>
      <c r="K26" s="188"/>
      <c r="L26" s="189" t="s">
        <v>818</v>
      </c>
      <c r="M26" s="354" t="s">
        <v>123</v>
      </c>
      <c r="N26" s="444" t="s">
        <v>93</v>
      </c>
      <c r="O26" s="190" t="s">
        <v>102</v>
      </c>
      <c r="P26" s="25"/>
      <c r="Q26" s="37"/>
      <c r="R26" s="38"/>
      <c r="S26" s="38"/>
      <c r="T26" s="38"/>
      <c r="U26" s="38"/>
      <c r="V26" s="38"/>
      <c r="W26" s="38"/>
      <c r="X26" s="38"/>
      <c r="Y26" s="38"/>
      <c r="Z26" s="38"/>
      <c r="AA26" s="38"/>
      <c r="AB26" s="38"/>
      <c r="AC26" s="38"/>
      <c r="AD26" s="38"/>
      <c r="AE26" s="38"/>
      <c r="AF26" s="38"/>
      <c r="AG26" s="38"/>
      <c r="AH26" s="38"/>
      <c r="AI26" s="38"/>
      <c r="AJ26" s="38"/>
      <c r="AK26" s="38"/>
      <c r="AL26" s="38"/>
      <c r="AM26" s="38"/>
      <c r="AN26" s="39"/>
    </row>
    <row r="27" spans="1:40" s="40" customFormat="1" ht="26" x14ac:dyDescent="0.35">
      <c r="A27" s="25"/>
      <c r="B27" s="1123"/>
      <c r="C27" s="182"/>
      <c r="D27" s="183"/>
      <c r="E27" s="231" t="s">
        <v>595</v>
      </c>
      <c r="F27" s="1115">
        <v>2</v>
      </c>
      <c r="G27" s="185">
        <v>0.5</v>
      </c>
      <c r="H27" s="186">
        <v>0.5</v>
      </c>
      <c r="I27" s="232">
        <v>5</v>
      </c>
      <c r="J27" s="950" t="s">
        <v>125</v>
      </c>
      <c r="K27" s="188"/>
      <c r="L27" s="189" t="s">
        <v>821</v>
      </c>
      <c r="M27" s="188" t="s">
        <v>119</v>
      </c>
      <c r="N27" s="444" t="s">
        <v>124</v>
      </c>
      <c r="O27" s="190" t="s">
        <v>115</v>
      </c>
      <c r="P27" s="25"/>
      <c r="Q27" s="37"/>
      <c r="R27" s="38"/>
      <c r="S27" s="38"/>
      <c r="T27" s="38"/>
      <c r="U27" s="38"/>
      <c r="V27" s="38"/>
      <c r="W27" s="38"/>
      <c r="X27" s="38"/>
      <c r="Y27" s="38"/>
      <c r="Z27" s="38"/>
      <c r="AA27" s="38"/>
      <c r="AB27" s="38"/>
      <c r="AC27" s="38"/>
      <c r="AD27" s="38"/>
      <c r="AE27" s="38"/>
      <c r="AF27" s="38"/>
      <c r="AG27" s="38"/>
      <c r="AH27" s="38"/>
      <c r="AI27" s="38"/>
      <c r="AJ27" s="38"/>
      <c r="AK27" s="38"/>
      <c r="AL27" s="38"/>
      <c r="AM27" s="38"/>
      <c r="AN27" s="39"/>
    </row>
    <row r="28" spans="1:40" s="40" customFormat="1" ht="15" thickBot="1" x14ac:dyDescent="0.4">
      <c r="A28" s="25"/>
      <c r="B28" s="1123"/>
      <c r="C28" s="192"/>
      <c r="D28" s="286"/>
      <c r="E28" s="234" t="s">
        <v>595</v>
      </c>
      <c r="F28" s="1116"/>
      <c r="G28" s="283">
        <v>0.5</v>
      </c>
      <c r="H28" s="284">
        <v>0.5</v>
      </c>
      <c r="I28" s="166">
        <v>4</v>
      </c>
      <c r="J28" s="951" t="s">
        <v>734</v>
      </c>
      <c r="K28" s="429"/>
      <c r="L28" s="199"/>
      <c r="M28" s="198"/>
      <c r="N28" s="445" t="s">
        <v>124</v>
      </c>
      <c r="O28" s="200" t="s">
        <v>115</v>
      </c>
      <c r="P28" s="25"/>
      <c r="Q28" s="37"/>
      <c r="R28" s="38"/>
      <c r="S28" s="38"/>
      <c r="T28" s="38"/>
      <c r="U28" s="38"/>
      <c r="V28" s="38"/>
      <c r="W28" s="38"/>
      <c r="X28" s="38"/>
      <c r="Y28" s="38"/>
      <c r="Z28" s="38"/>
      <c r="AA28" s="38"/>
      <c r="AB28" s="38"/>
      <c r="AC28" s="38"/>
      <c r="AD28" s="38"/>
      <c r="AE28" s="38"/>
      <c r="AF28" s="38"/>
      <c r="AG28" s="38"/>
      <c r="AH28" s="38"/>
      <c r="AI28" s="38"/>
      <c r="AJ28" s="38"/>
      <c r="AK28" s="38"/>
      <c r="AL28" s="38"/>
      <c r="AM28" s="38"/>
      <c r="AN28" s="39"/>
    </row>
    <row r="29" spans="1:40" s="40" customFormat="1" ht="39.5" thickBot="1" x14ac:dyDescent="0.4">
      <c r="A29" s="25"/>
      <c r="B29" s="1123"/>
      <c r="C29" s="182"/>
      <c r="D29" s="183"/>
      <c r="E29" s="231" t="s">
        <v>595</v>
      </c>
      <c r="F29" s="1115">
        <v>1</v>
      </c>
      <c r="G29" s="56">
        <v>1</v>
      </c>
      <c r="H29" s="56">
        <v>1</v>
      </c>
      <c r="I29" s="56">
        <v>30</v>
      </c>
      <c r="J29" s="956" t="s">
        <v>268</v>
      </c>
      <c r="K29" s="198"/>
      <c r="L29" s="199"/>
      <c r="M29" s="198"/>
      <c r="N29" s="445" t="s">
        <v>128</v>
      </c>
      <c r="O29" s="200" t="s">
        <v>269</v>
      </c>
      <c r="P29" s="25"/>
      <c r="Q29" s="37"/>
      <c r="R29" s="38"/>
      <c r="S29" s="38"/>
      <c r="T29" s="38"/>
      <c r="U29" s="38"/>
      <c r="V29" s="38"/>
      <c r="W29" s="38"/>
      <c r="X29" s="38"/>
      <c r="Y29" s="38"/>
      <c r="Z29" s="38"/>
      <c r="AA29" s="38"/>
      <c r="AB29" s="38"/>
      <c r="AC29" s="38"/>
      <c r="AD29" s="38"/>
      <c r="AE29" s="38"/>
      <c r="AF29" s="38"/>
      <c r="AG29" s="38"/>
      <c r="AH29" s="38"/>
      <c r="AI29" s="38"/>
      <c r="AJ29" s="38"/>
      <c r="AK29" s="38"/>
      <c r="AL29" s="38"/>
      <c r="AM29" s="38"/>
      <c r="AN29" s="39"/>
    </row>
    <row r="30" spans="1:40" s="40" customFormat="1" ht="26.5" thickBot="1" x14ac:dyDescent="0.4">
      <c r="A30" s="25"/>
      <c r="B30" s="1123"/>
      <c r="C30" s="192"/>
      <c r="D30" s="286"/>
      <c r="E30" s="234" t="s">
        <v>595</v>
      </c>
      <c r="F30" s="1116"/>
      <c r="G30" s="56">
        <v>1</v>
      </c>
      <c r="H30" s="56">
        <v>1</v>
      </c>
      <c r="I30" s="959">
        <v>65</v>
      </c>
      <c r="J30" s="957" t="s">
        <v>266</v>
      </c>
      <c r="K30" s="861"/>
      <c r="L30" s="862"/>
      <c r="M30" s="861"/>
      <c r="N30" s="863" t="s">
        <v>124</v>
      </c>
      <c r="O30" s="864" t="s">
        <v>207</v>
      </c>
      <c r="P30" s="25"/>
      <c r="Q30" s="37"/>
      <c r="R30" s="38"/>
      <c r="S30" s="38"/>
      <c r="T30" s="38"/>
      <c r="U30" s="38"/>
      <c r="V30" s="38"/>
      <c r="W30" s="38"/>
      <c r="X30" s="38"/>
      <c r="Y30" s="38"/>
      <c r="Z30" s="38"/>
      <c r="AA30" s="38"/>
      <c r="AB30" s="38"/>
      <c r="AC30" s="38"/>
      <c r="AD30" s="38"/>
      <c r="AE30" s="38"/>
      <c r="AF30" s="38"/>
      <c r="AG30" s="38"/>
      <c r="AH30" s="38"/>
      <c r="AI30" s="38"/>
      <c r="AJ30" s="38"/>
      <c r="AK30" s="38"/>
      <c r="AL30" s="38"/>
      <c r="AM30" s="38"/>
      <c r="AN30" s="39"/>
    </row>
    <row r="31" spans="1:40" s="40" customFormat="1" ht="15" thickBot="1" x14ac:dyDescent="0.4">
      <c r="A31" s="25"/>
      <c r="B31" s="1123"/>
      <c r="C31" s="242"/>
      <c r="E31" s="244"/>
      <c r="F31" s="737">
        <v>1</v>
      </c>
      <c r="G31" s="56"/>
      <c r="H31" s="56"/>
      <c r="I31" s="959"/>
      <c r="J31" s="960" t="s">
        <v>844</v>
      </c>
      <c r="K31" s="861"/>
      <c r="L31" s="862"/>
      <c r="M31" s="861"/>
      <c r="N31" s="863"/>
      <c r="O31" s="864"/>
      <c r="P31" s="25"/>
      <c r="Q31" s="37"/>
      <c r="R31" s="38"/>
      <c r="S31" s="38"/>
      <c r="T31" s="38"/>
      <c r="U31" s="38"/>
      <c r="V31" s="38"/>
      <c r="W31" s="38"/>
      <c r="X31" s="38"/>
      <c r="Y31" s="38"/>
      <c r="Z31" s="38"/>
      <c r="AA31" s="38"/>
      <c r="AB31" s="38"/>
      <c r="AC31" s="38"/>
      <c r="AD31" s="38"/>
      <c r="AE31" s="38"/>
      <c r="AF31" s="38"/>
      <c r="AG31" s="38"/>
      <c r="AH31" s="38"/>
      <c r="AI31" s="38"/>
      <c r="AJ31" s="38"/>
      <c r="AK31" s="38"/>
      <c r="AL31" s="38"/>
      <c r="AM31" s="38"/>
      <c r="AN31" s="39"/>
    </row>
    <row r="32" spans="1:40" s="40" customFormat="1" ht="15" thickBot="1" x14ac:dyDescent="0.4">
      <c r="A32" s="25"/>
      <c r="B32" s="1123"/>
      <c r="C32" s="242"/>
      <c r="E32" s="244"/>
      <c r="F32" s="737">
        <v>1</v>
      </c>
      <c r="G32" s="56"/>
      <c r="H32" s="56"/>
      <c r="I32" s="959"/>
      <c r="J32" s="960" t="s">
        <v>844</v>
      </c>
      <c r="K32" s="861"/>
      <c r="L32" s="862"/>
      <c r="M32" s="861"/>
      <c r="N32" s="863"/>
      <c r="O32" s="864"/>
      <c r="P32" s="25"/>
      <c r="Q32" s="37"/>
      <c r="R32" s="38"/>
      <c r="S32" s="38"/>
      <c r="T32" s="38"/>
      <c r="U32" s="38"/>
      <c r="V32" s="38"/>
      <c r="W32" s="38"/>
      <c r="X32" s="38"/>
      <c r="Y32" s="38"/>
      <c r="Z32" s="38"/>
      <c r="AA32" s="38"/>
      <c r="AB32" s="38"/>
      <c r="AC32" s="38"/>
      <c r="AD32" s="38"/>
      <c r="AE32" s="38"/>
      <c r="AF32" s="38"/>
      <c r="AG32" s="38"/>
      <c r="AH32" s="38"/>
      <c r="AI32" s="38"/>
      <c r="AJ32" s="38"/>
      <c r="AK32" s="38"/>
      <c r="AL32" s="38"/>
      <c r="AM32" s="38"/>
      <c r="AN32" s="39"/>
    </row>
    <row r="33" spans="1:40" s="40" customFormat="1" ht="15" thickBot="1" x14ac:dyDescent="0.4">
      <c r="A33" s="25"/>
      <c r="B33" s="1123"/>
      <c r="C33" s="242"/>
      <c r="E33" s="244"/>
      <c r="F33" s="737">
        <v>1</v>
      </c>
      <c r="G33" s="56"/>
      <c r="H33" s="56"/>
      <c r="I33" s="959"/>
      <c r="J33" s="960" t="s">
        <v>844</v>
      </c>
      <c r="K33" s="861"/>
      <c r="L33" s="862"/>
      <c r="M33" s="861"/>
      <c r="N33" s="863"/>
      <c r="O33" s="864"/>
      <c r="P33" s="25"/>
      <c r="Q33" s="37"/>
      <c r="R33" s="38"/>
      <c r="S33" s="38"/>
      <c r="T33" s="38"/>
      <c r="U33" s="38"/>
      <c r="V33" s="38"/>
      <c r="W33" s="38"/>
      <c r="X33" s="38"/>
      <c r="Y33" s="38"/>
      <c r="Z33" s="38"/>
      <c r="AA33" s="38"/>
      <c r="AB33" s="38"/>
      <c r="AC33" s="38"/>
      <c r="AD33" s="38"/>
      <c r="AE33" s="38"/>
      <c r="AF33" s="38"/>
      <c r="AG33" s="38"/>
      <c r="AH33" s="38"/>
      <c r="AI33" s="38"/>
      <c r="AJ33" s="38"/>
      <c r="AK33" s="38"/>
      <c r="AL33" s="38"/>
      <c r="AM33" s="38"/>
      <c r="AN33" s="39"/>
    </row>
    <row r="34" spans="1:40" s="40" customFormat="1" ht="15" thickBot="1" x14ac:dyDescent="0.4">
      <c r="A34" s="25"/>
      <c r="B34" s="1123"/>
      <c r="C34" s="242"/>
      <c r="E34" s="244"/>
      <c r="F34" s="737">
        <v>1</v>
      </c>
      <c r="G34" s="56"/>
      <c r="H34" s="56"/>
      <c r="I34" s="959"/>
      <c r="J34" s="960" t="s">
        <v>844</v>
      </c>
      <c r="K34" s="861"/>
      <c r="L34" s="862"/>
      <c r="M34" s="861"/>
      <c r="N34" s="863"/>
      <c r="O34" s="864"/>
      <c r="P34" s="25"/>
      <c r="Q34" s="37"/>
      <c r="R34" s="38"/>
      <c r="S34" s="38"/>
      <c r="T34" s="38"/>
      <c r="U34" s="38"/>
      <c r="V34" s="38"/>
      <c r="W34" s="38"/>
      <c r="X34" s="38"/>
      <c r="Y34" s="38"/>
      <c r="Z34" s="38"/>
      <c r="AA34" s="38"/>
      <c r="AB34" s="38"/>
      <c r="AC34" s="38"/>
      <c r="AD34" s="38"/>
      <c r="AE34" s="38"/>
      <c r="AF34" s="38"/>
      <c r="AG34" s="38"/>
      <c r="AH34" s="38"/>
      <c r="AI34" s="38"/>
      <c r="AJ34" s="38"/>
      <c r="AK34" s="38"/>
      <c r="AL34" s="38"/>
      <c r="AM34" s="38"/>
      <c r="AN34" s="39"/>
    </row>
    <row r="35" spans="1:40" s="40" customFormat="1" ht="15" thickBot="1" x14ac:dyDescent="0.4">
      <c r="A35" s="25"/>
      <c r="B35" s="1123"/>
      <c r="C35" s="242"/>
      <c r="E35" s="244"/>
      <c r="F35" s="737">
        <v>1</v>
      </c>
      <c r="G35" s="56"/>
      <c r="H35" s="56"/>
      <c r="I35" s="959"/>
      <c r="J35" s="960" t="s">
        <v>844</v>
      </c>
      <c r="K35" s="861"/>
      <c r="L35" s="862"/>
      <c r="M35" s="861"/>
      <c r="N35" s="863"/>
      <c r="O35" s="864"/>
      <c r="P35" s="25"/>
      <c r="Q35" s="37"/>
      <c r="R35" s="38"/>
      <c r="S35" s="38"/>
      <c r="T35" s="38"/>
      <c r="U35" s="38"/>
      <c r="V35" s="38"/>
      <c r="W35" s="38"/>
      <c r="X35" s="38"/>
      <c r="Y35" s="38"/>
      <c r="Z35" s="38"/>
      <c r="AA35" s="38"/>
      <c r="AB35" s="38"/>
      <c r="AC35" s="38"/>
      <c r="AD35" s="38"/>
      <c r="AE35" s="38"/>
      <c r="AF35" s="38"/>
      <c r="AG35" s="38"/>
      <c r="AH35" s="38"/>
      <c r="AI35" s="38"/>
      <c r="AJ35" s="38"/>
      <c r="AK35" s="38"/>
      <c r="AL35" s="38"/>
      <c r="AM35" s="38"/>
      <c r="AN35" s="39"/>
    </row>
    <row r="36" spans="1:40" s="40" customFormat="1" ht="15" thickBot="1" x14ac:dyDescent="0.4">
      <c r="A36" s="25"/>
      <c r="B36" s="1123"/>
      <c r="C36" s="242"/>
      <c r="E36" s="244"/>
      <c r="F36" s="737">
        <v>1</v>
      </c>
      <c r="G36" s="56"/>
      <c r="H36" s="56"/>
      <c r="I36" s="959"/>
      <c r="J36" s="960" t="s">
        <v>844</v>
      </c>
      <c r="K36" s="861"/>
      <c r="L36" s="862"/>
      <c r="M36" s="861"/>
      <c r="N36" s="863"/>
      <c r="O36" s="864"/>
      <c r="P36" s="25"/>
      <c r="Q36" s="37"/>
      <c r="R36" s="38"/>
      <c r="S36" s="38"/>
      <c r="T36" s="38"/>
      <c r="U36" s="38"/>
      <c r="V36" s="38"/>
      <c r="W36" s="38"/>
      <c r="X36" s="38"/>
      <c r="Y36" s="38"/>
      <c r="Z36" s="38"/>
      <c r="AA36" s="38"/>
      <c r="AB36" s="38"/>
      <c r="AC36" s="38"/>
      <c r="AD36" s="38"/>
      <c r="AE36" s="38"/>
      <c r="AF36" s="38"/>
      <c r="AG36" s="38"/>
      <c r="AH36" s="38"/>
      <c r="AI36" s="38"/>
      <c r="AJ36" s="38"/>
      <c r="AK36" s="38"/>
      <c r="AL36" s="38"/>
      <c r="AM36" s="38"/>
      <c r="AN36" s="39"/>
    </row>
    <row r="37" spans="1:40" s="40" customFormat="1" ht="26.5" thickBot="1" x14ac:dyDescent="0.4">
      <c r="A37" s="25"/>
      <c r="B37" s="1123"/>
      <c r="C37" s="182"/>
      <c r="D37" s="183"/>
      <c r="E37" s="231" t="s">
        <v>595</v>
      </c>
      <c r="F37" s="1115">
        <v>2</v>
      </c>
      <c r="G37" s="56">
        <v>1</v>
      </c>
      <c r="H37" s="56">
        <v>1</v>
      </c>
      <c r="I37" s="56">
        <v>45</v>
      </c>
      <c r="J37" s="958" t="s">
        <v>272</v>
      </c>
      <c r="K37" s="213"/>
      <c r="L37" s="214"/>
      <c r="M37" s="213"/>
      <c r="N37" s="450" t="s">
        <v>98</v>
      </c>
      <c r="O37" s="215" t="s">
        <v>207</v>
      </c>
      <c r="P37" s="25"/>
      <c r="Q37" s="37"/>
      <c r="R37" s="38"/>
      <c r="S37" s="38"/>
      <c r="T37" s="38"/>
      <c r="U37" s="38"/>
      <c r="V37" s="38"/>
      <c r="W37" s="38"/>
      <c r="X37" s="38"/>
      <c r="Y37" s="38"/>
      <c r="Z37" s="38"/>
      <c r="AA37" s="38"/>
      <c r="AB37" s="38"/>
      <c r="AC37" s="38"/>
      <c r="AD37" s="38"/>
      <c r="AE37" s="38"/>
      <c r="AF37" s="38"/>
      <c r="AG37" s="38"/>
      <c r="AH37" s="38"/>
      <c r="AI37" s="38"/>
      <c r="AJ37" s="38"/>
      <c r="AK37" s="38"/>
      <c r="AL37" s="38"/>
      <c r="AM37" s="38"/>
      <c r="AN37" s="39"/>
    </row>
    <row r="38" spans="1:40" s="40" customFormat="1" ht="26.5" thickBot="1" x14ac:dyDescent="0.4">
      <c r="A38" s="25"/>
      <c r="B38" s="1123"/>
      <c r="C38" s="242"/>
      <c r="D38" s="93"/>
      <c r="E38" s="244" t="s">
        <v>595</v>
      </c>
      <c r="F38" s="1125"/>
      <c r="G38" s="246">
        <v>1</v>
      </c>
      <c r="H38" s="247">
        <v>1</v>
      </c>
      <c r="I38" s="248">
        <v>75</v>
      </c>
      <c r="J38" s="952" t="s">
        <v>830</v>
      </c>
      <c r="K38" s="308"/>
      <c r="L38" s="309"/>
      <c r="M38" s="308"/>
      <c r="N38" s="453"/>
      <c r="O38" s="310"/>
      <c r="P38" s="25"/>
      <c r="Q38" s="37"/>
      <c r="R38" s="38"/>
      <c r="S38" s="38"/>
      <c r="T38" s="38"/>
      <c r="U38" s="38"/>
      <c r="V38" s="38"/>
      <c r="W38" s="38"/>
      <c r="X38" s="38"/>
      <c r="Y38" s="38"/>
      <c r="Z38" s="38"/>
      <c r="AA38" s="38"/>
      <c r="AB38" s="38"/>
      <c r="AC38" s="38"/>
      <c r="AD38" s="38"/>
      <c r="AE38" s="38"/>
      <c r="AF38" s="38"/>
      <c r="AG38" s="38"/>
      <c r="AH38" s="38"/>
      <c r="AI38" s="38"/>
      <c r="AJ38" s="38"/>
      <c r="AK38" s="38"/>
      <c r="AL38" s="38"/>
      <c r="AM38" s="38"/>
      <c r="AN38" s="39"/>
    </row>
    <row r="39" spans="1:40" s="40" customFormat="1" ht="26.5" thickBot="1" x14ac:dyDescent="0.4">
      <c r="A39" s="25"/>
      <c r="B39" s="1123"/>
      <c r="C39" s="192"/>
      <c r="D39" s="286"/>
      <c r="E39" s="234" t="s">
        <v>595</v>
      </c>
      <c r="F39" s="1116"/>
      <c r="G39" s="195">
        <v>1</v>
      </c>
      <c r="H39" s="196">
        <v>1</v>
      </c>
      <c r="I39" s="232">
        <v>65</v>
      </c>
      <c r="J39" s="953" t="s">
        <v>273</v>
      </c>
      <c r="K39" s="188"/>
      <c r="L39" s="189"/>
      <c r="M39" s="188"/>
      <c r="N39" s="444" t="s">
        <v>103</v>
      </c>
      <c r="O39" s="190" t="s">
        <v>207</v>
      </c>
      <c r="P39" s="25"/>
      <c r="Q39" s="37"/>
      <c r="R39" s="38"/>
      <c r="S39" s="38"/>
      <c r="T39" s="38"/>
      <c r="U39" s="38"/>
      <c r="V39" s="38"/>
      <c r="W39" s="38"/>
      <c r="X39" s="38"/>
      <c r="Y39" s="38"/>
      <c r="Z39" s="38"/>
      <c r="AA39" s="38"/>
      <c r="AB39" s="38"/>
      <c r="AC39" s="38"/>
      <c r="AD39" s="38"/>
      <c r="AE39" s="38"/>
      <c r="AF39" s="38"/>
      <c r="AG39" s="38"/>
      <c r="AH39" s="38"/>
      <c r="AI39" s="38"/>
      <c r="AJ39" s="38"/>
      <c r="AK39" s="38"/>
      <c r="AL39" s="38"/>
      <c r="AM39" s="38"/>
      <c r="AN39" s="39"/>
    </row>
    <row r="40" spans="1:40" s="40" customFormat="1" ht="2.15" customHeight="1" thickBot="1" x14ac:dyDescent="0.4">
      <c r="A40" s="25"/>
      <c r="B40" s="1123"/>
      <c r="C40" s="192"/>
      <c r="D40" s="286"/>
      <c r="E40" s="234" t="s">
        <v>112</v>
      </c>
      <c r="F40" s="754"/>
      <c r="G40" s="195"/>
      <c r="H40" s="687"/>
      <c r="I40" s="690"/>
      <c r="J40" s="691"/>
      <c r="K40" s="198"/>
      <c r="L40" s="199"/>
      <c r="M40" s="198"/>
      <c r="N40" s="445" t="s">
        <v>130</v>
      </c>
      <c r="O40" s="200"/>
      <c r="P40" s="25"/>
      <c r="Q40" s="37"/>
      <c r="R40" s="38"/>
      <c r="S40" s="38"/>
      <c r="T40" s="38"/>
      <c r="U40" s="38"/>
      <c r="V40" s="38"/>
      <c r="W40" s="38"/>
      <c r="X40" s="38"/>
      <c r="Y40" s="38"/>
      <c r="Z40" s="38"/>
      <c r="AA40" s="38"/>
      <c r="AB40" s="38"/>
      <c r="AC40" s="38"/>
      <c r="AD40" s="38"/>
      <c r="AE40" s="38"/>
      <c r="AF40" s="38"/>
      <c r="AG40" s="38"/>
      <c r="AH40" s="38"/>
      <c r="AI40" s="38"/>
      <c r="AJ40" s="38"/>
      <c r="AK40" s="38"/>
      <c r="AL40" s="38"/>
      <c r="AM40" s="38"/>
      <c r="AN40" s="39"/>
    </row>
    <row r="41" spans="1:40" s="40" customFormat="1" ht="15" thickBot="1" x14ac:dyDescent="0.4">
      <c r="A41" s="25"/>
      <c r="C41" s="27">
        <v>2</v>
      </c>
      <c r="D41" s="1052" t="s">
        <v>19</v>
      </c>
      <c r="E41" s="29"/>
      <c r="F41" s="103"/>
      <c r="G41" s="104"/>
      <c r="H41" s="105"/>
      <c r="I41" s="106"/>
      <c r="J41" s="107"/>
      <c r="K41" s="108"/>
      <c r="L41" s="109"/>
      <c r="M41" s="108"/>
      <c r="N41" s="448"/>
      <c r="O41" s="110"/>
      <c r="P41" s="25"/>
      <c r="Q41" s="37"/>
      <c r="R41" s="38"/>
      <c r="S41" s="38"/>
      <c r="T41" s="38"/>
      <c r="U41" s="38"/>
      <c r="V41" s="38"/>
      <c r="W41" s="38"/>
      <c r="X41" s="38"/>
      <c r="Y41" s="38"/>
      <c r="Z41" s="38"/>
      <c r="AA41" s="38"/>
      <c r="AB41" s="38"/>
      <c r="AC41" s="38"/>
      <c r="AD41" s="38"/>
      <c r="AE41" s="38"/>
      <c r="AF41" s="38"/>
      <c r="AG41" s="38"/>
      <c r="AH41" s="38"/>
      <c r="AI41" s="38"/>
      <c r="AJ41" s="38"/>
      <c r="AK41" s="38"/>
      <c r="AL41" s="38"/>
      <c r="AM41" s="38"/>
      <c r="AN41" s="92"/>
    </row>
    <row r="42" spans="1:40" ht="15" thickBot="1" x14ac:dyDescent="0.4">
      <c r="A42" s="1"/>
      <c r="B42" s="1023">
        <v>1000</v>
      </c>
      <c r="C42" s="886">
        <v>2.1</v>
      </c>
      <c r="D42" s="887" t="s">
        <v>20</v>
      </c>
      <c r="E42" s="888" t="s">
        <v>21</v>
      </c>
      <c r="F42" s="889">
        <f>SUM(F43:F61)</f>
        <v>1000</v>
      </c>
      <c r="G42" s="890">
        <f>SUM(G43:G61)</f>
        <v>6223</v>
      </c>
      <c r="H42" s="891">
        <f>SUM(H43:H61)</f>
        <v>7189</v>
      </c>
      <c r="I42" s="892" t="s">
        <v>132</v>
      </c>
      <c r="J42" s="893"/>
      <c r="K42" s="894"/>
      <c r="L42" s="895"/>
      <c r="M42" s="894"/>
      <c r="N42" s="896"/>
      <c r="O42" s="897"/>
      <c r="P42" s="1"/>
      <c r="Q42" s="13"/>
      <c r="R42" s="6"/>
      <c r="S42" s="6"/>
      <c r="T42" s="6"/>
      <c r="U42" s="6"/>
      <c r="V42" s="6"/>
      <c r="W42" s="6"/>
      <c r="X42" s="6"/>
      <c r="Y42" s="6"/>
      <c r="Z42" s="6"/>
      <c r="AA42" s="6"/>
      <c r="AB42" s="6"/>
      <c r="AC42" s="6"/>
      <c r="AD42" s="6"/>
      <c r="AE42" s="6"/>
      <c r="AF42" s="6"/>
      <c r="AG42" s="6"/>
      <c r="AH42" s="6"/>
      <c r="AI42" s="6"/>
      <c r="AJ42" s="6"/>
      <c r="AK42" s="6"/>
      <c r="AL42" s="6"/>
      <c r="AM42" s="6"/>
      <c r="AN42" s="126"/>
    </row>
    <row r="43" spans="1:40" s="40" customFormat="1" ht="39" x14ac:dyDescent="0.35">
      <c r="A43" s="25"/>
      <c r="B43" s="1122" t="s">
        <v>133</v>
      </c>
      <c r="C43" s="182"/>
      <c r="D43" s="183"/>
      <c r="E43" s="184"/>
      <c r="F43" s="1115">
        <v>100</v>
      </c>
      <c r="G43" s="185">
        <v>70</v>
      </c>
      <c r="H43" s="186">
        <v>70</v>
      </c>
      <c r="I43" s="232">
        <v>4</v>
      </c>
      <c r="J43" s="821" t="s">
        <v>732</v>
      </c>
      <c r="K43" s="188" t="s">
        <v>135</v>
      </c>
      <c r="L43" s="189"/>
      <c r="M43" s="188"/>
      <c r="N43" s="872" t="s">
        <v>136</v>
      </c>
      <c r="O43" s="190" t="s">
        <v>137</v>
      </c>
      <c r="P43" s="25"/>
      <c r="Q43" s="37"/>
      <c r="R43" s="38"/>
      <c r="S43" s="38"/>
      <c r="T43" s="38"/>
      <c r="U43" s="38"/>
      <c r="V43" s="38"/>
      <c r="W43" s="38"/>
      <c r="X43" s="38"/>
      <c r="Y43" s="38"/>
      <c r="Z43" s="38"/>
      <c r="AA43" s="38"/>
      <c r="AB43" s="38"/>
      <c r="AC43" s="38"/>
      <c r="AD43" s="38"/>
      <c r="AE43" s="38"/>
      <c r="AF43" s="38"/>
      <c r="AG43" s="38"/>
      <c r="AH43" s="38"/>
      <c r="AI43" s="38"/>
      <c r="AJ43" s="38"/>
      <c r="AK43" s="38"/>
      <c r="AL43" s="38"/>
      <c r="AM43" s="38"/>
      <c r="AN43" s="92"/>
    </row>
    <row r="44" spans="1:40" s="40" customFormat="1" ht="15" thickBot="1" x14ac:dyDescent="0.4">
      <c r="A44" s="25"/>
      <c r="B44" s="1123"/>
      <c r="C44" s="192"/>
      <c r="D44" s="193"/>
      <c r="E44" s="194"/>
      <c r="F44" s="1116"/>
      <c r="G44" s="195">
        <v>414</v>
      </c>
      <c r="H44" s="196">
        <v>414</v>
      </c>
      <c r="I44" s="235">
        <v>4</v>
      </c>
      <c r="J44" s="857" t="s">
        <v>741</v>
      </c>
      <c r="K44" s="198"/>
      <c r="L44" s="199"/>
      <c r="M44" s="198"/>
      <c r="N44" s="873" t="s">
        <v>136</v>
      </c>
      <c r="O44" s="200" t="s">
        <v>139</v>
      </c>
      <c r="P44" s="25"/>
      <c r="Q44" s="37"/>
      <c r="R44" s="38"/>
      <c r="S44" s="38"/>
      <c r="T44" s="38"/>
      <c r="U44" s="38"/>
      <c r="V44" s="38"/>
      <c r="W44" s="38"/>
      <c r="X44" s="38"/>
      <c r="Y44" s="38"/>
      <c r="Z44" s="38"/>
      <c r="AA44" s="38"/>
      <c r="AB44" s="38"/>
      <c r="AC44" s="38"/>
      <c r="AD44" s="38"/>
      <c r="AE44" s="38"/>
      <c r="AF44" s="38"/>
      <c r="AG44" s="38"/>
      <c r="AH44" s="38"/>
      <c r="AI44" s="38"/>
      <c r="AJ44" s="38"/>
      <c r="AK44" s="38"/>
      <c r="AL44" s="38"/>
      <c r="AM44" s="38"/>
      <c r="AN44" s="92"/>
    </row>
    <row r="45" spans="1:40" s="40" customFormat="1" ht="26" x14ac:dyDescent="0.35">
      <c r="A45" s="25"/>
      <c r="B45" s="1123"/>
      <c r="C45" s="182"/>
      <c r="D45" s="202"/>
      <c r="E45" s="184"/>
      <c r="F45" s="1115">
        <v>100</v>
      </c>
      <c r="G45" s="185">
        <v>210</v>
      </c>
      <c r="H45" s="186">
        <v>210</v>
      </c>
      <c r="I45" s="232">
        <v>2</v>
      </c>
      <c r="J45" s="870" t="s">
        <v>737</v>
      </c>
      <c r="K45" s="188"/>
      <c r="L45" s="189"/>
      <c r="M45" s="188"/>
      <c r="N45" s="872" t="s">
        <v>93</v>
      </c>
      <c r="O45" s="190" t="s">
        <v>141</v>
      </c>
      <c r="P45" s="25"/>
      <c r="Q45" s="37"/>
      <c r="R45" s="38"/>
      <c r="S45" s="38"/>
      <c r="T45" s="38"/>
      <c r="U45" s="38"/>
      <c r="V45" s="38"/>
      <c r="W45" s="38"/>
      <c r="X45" s="38"/>
      <c r="Y45" s="38"/>
      <c r="Z45" s="38"/>
      <c r="AA45" s="38"/>
      <c r="AB45" s="38"/>
      <c r="AC45" s="38"/>
      <c r="AD45" s="38"/>
      <c r="AE45" s="38"/>
      <c r="AF45" s="38"/>
      <c r="AG45" s="38"/>
      <c r="AH45" s="38"/>
      <c r="AI45" s="38"/>
      <c r="AJ45" s="38"/>
      <c r="AK45" s="38"/>
      <c r="AL45" s="38"/>
      <c r="AM45" s="38"/>
      <c r="AN45" s="92"/>
    </row>
    <row r="46" spans="1:40" s="40" customFormat="1" ht="15" thickBot="1" x14ac:dyDescent="0.4">
      <c r="A46" s="25"/>
      <c r="B46" s="1123"/>
      <c r="C46" s="192"/>
      <c r="D46" s="193"/>
      <c r="E46" s="194"/>
      <c r="F46" s="1116"/>
      <c r="G46" s="195">
        <v>1000</v>
      </c>
      <c r="H46" s="196">
        <v>1000</v>
      </c>
      <c r="I46" s="235">
        <v>12</v>
      </c>
      <c r="J46" s="871" t="s">
        <v>739</v>
      </c>
      <c r="K46" s="198">
        <f>I46*H46</f>
        <v>12000</v>
      </c>
      <c r="L46" s="199"/>
      <c r="M46" s="198"/>
      <c r="N46" s="873" t="s">
        <v>93</v>
      </c>
      <c r="O46" s="200" t="s">
        <v>137</v>
      </c>
      <c r="P46" s="25"/>
      <c r="Q46" s="37"/>
      <c r="R46" s="38"/>
      <c r="S46" s="38"/>
      <c r="T46" s="38"/>
      <c r="U46" s="38"/>
      <c r="V46" s="38"/>
      <c r="W46" s="38"/>
      <c r="X46" s="38"/>
      <c r="Y46" s="38"/>
      <c r="Z46" s="38"/>
      <c r="AA46" s="38"/>
      <c r="AB46" s="38"/>
      <c r="AC46" s="38"/>
      <c r="AD46" s="38"/>
      <c r="AE46" s="38"/>
      <c r="AF46" s="38"/>
      <c r="AG46" s="38"/>
      <c r="AH46" s="38"/>
      <c r="AI46" s="38"/>
      <c r="AJ46" s="38"/>
      <c r="AK46" s="38"/>
      <c r="AL46" s="38"/>
      <c r="AM46" s="38"/>
      <c r="AN46" s="92"/>
    </row>
    <row r="47" spans="1:40" s="40" customFormat="1" ht="39" x14ac:dyDescent="0.35">
      <c r="A47" s="25"/>
      <c r="B47" s="1123"/>
      <c r="C47" s="182"/>
      <c r="D47" s="217"/>
      <c r="E47" s="184"/>
      <c r="F47" s="1115">
        <v>99</v>
      </c>
      <c r="G47" s="185">
        <v>45</v>
      </c>
      <c r="H47" s="186">
        <v>45</v>
      </c>
      <c r="I47" s="232">
        <v>3</v>
      </c>
      <c r="J47" s="821" t="s">
        <v>731</v>
      </c>
      <c r="K47" s="188"/>
      <c r="L47" s="189"/>
      <c r="M47" s="188"/>
      <c r="N47" s="872" t="s">
        <v>122</v>
      </c>
      <c r="O47" s="190" t="s">
        <v>144</v>
      </c>
      <c r="P47" s="25"/>
      <c r="Q47" s="37"/>
      <c r="R47" s="38"/>
      <c r="S47" s="38"/>
      <c r="T47" s="38"/>
      <c r="U47" s="38"/>
      <c r="V47" s="38"/>
      <c r="W47" s="38"/>
      <c r="X47" s="38"/>
      <c r="Y47" s="38"/>
      <c r="Z47" s="38"/>
      <c r="AA47" s="38"/>
      <c r="AB47" s="38"/>
      <c r="AC47" s="38"/>
      <c r="AD47" s="38"/>
      <c r="AE47" s="38"/>
      <c r="AF47" s="38"/>
      <c r="AG47" s="38"/>
      <c r="AH47" s="38"/>
      <c r="AI47" s="38"/>
      <c r="AJ47" s="38"/>
      <c r="AK47" s="38"/>
      <c r="AL47" s="38"/>
      <c r="AM47" s="38"/>
      <c r="AN47" s="92"/>
    </row>
    <row r="48" spans="1:40" s="40" customFormat="1" ht="26.5" thickBot="1" x14ac:dyDescent="0.4">
      <c r="A48" s="25"/>
      <c r="B48" s="1123"/>
      <c r="C48" s="192"/>
      <c r="D48" s="203"/>
      <c r="E48" s="194"/>
      <c r="F48" s="1116"/>
      <c r="G48" s="195">
        <v>800</v>
      </c>
      <c r="H48" s="196">
        <v>800</v>
      </c>
      <c r="I48" s="235">
        <v>17</v>
      </c>
      <c r="J48" s="857" t="s">
        <v>842</v>
      </c>
      <c r="K48" s="198"/>
      <c r="L48" s="199"/>
      <c r="M48" s="198"/>
      <c r="N48" s="873" t="s">
        <v>122</v>
      </c>
      <c r="O48" s="200" t="s">
        <v>105</v>
      </c>
      <c r="P48" s="25"/>
      <c r="Q48" s="37"/>
      <c r="R48" s="38"/>
      <c r="S48" s="38"/>
      <c r="T48" s="38"/>
      <c r="U48" s="38"/>
      <c r="V48" s="38"/>
      <c r="W48" s="38"/>
      <c r="X48" s="38"/>
      <c r="Y48" s="38"/>
      <c r="Z48" s="38"/>
      <c r="AA48" s="38"/>
      <c r="AB48" s="38"/>
      <c r="AC48" s="38"/>
      <c r="AD48" s="38"/>
      <c r="AE48" s="38"/>
      <c r="AF48" s="38"/>
      <c r="AG48" s="38"/>
      <c r="AH48" s="38"/>
      <c r="AI48" s="38"/>
      <c r="AJ48" s="38"/>
      <c r="AK48" s="38"/>
      <c r="AL48" s="38"/>
      <c r="AM48" s="38"/>
      <c r="AN48" s="92"/>
    </row>
    <row r="49" spans="1:40" s="40" customFormat="1" ht="26.5" thickBot="1" x14ac:dyDescent="0.4">
      <c r="A49" s="25"/>
      <c r="B49" s="1123"/>
      <c r="C49" s="182"/>
      <c r="D49" s="217"/>
      <c r="E49" s="184"/>
      <c r="F49" s="751">
        <v>45</v>
      </c>
      <c r="G49" s="185">
        <v>1400</v>
      </c>
      <c r="H49" s="186">
        <v>1400</v>
      </c>
      <c r="I49" s="232">
        <v>15</v>
      </c>
      <c r="J49" s="821" t="s">
        <v>742</v>
      </c>
      <c r="K49" s="188">
        <f t="shared" ref="K49:K54" si="0">I49*H49</f>
        <v>21000</v>
      </c>
      <c r="L49" s="189"/>
      <c r="M49" s="188"/>
      <c r="N49" s="872" t="s">
        <v>124</v>
      </c>
      <c r="O49" s="190" t="s">
        <v>147</v>
      </c>
      <c r="P49" s="25"/>
      <c r="Q49" s="37"/>
      <c r="R49" s="38"/>
      <c r="S49" s="38"/>
      <c r="T49" s="38"/>
      <c r="U49" s="38"/>
      <c r="V49" s="38"/>
      <c r="W49" s="38"/>
      <c r="X49" s="38"/>
      <c r="Y49" s="38"/>
      <c r="Z49" s="38"/>
      <c r="AA49" s="38"/>
      <c r="AB49" s="38"/>
      <c r="AC49" s="38"/>
      <c r="AD49" s="38"/>
      <c r="AE49" s="38"/>
      <c r="AF49" s="38"/>
      <c r="AG49" s="38"/>
      <c r="AH49" s="38"/>
      <c r="AI49" s="38"/>
      <c r="AJ49" s="38"/>
      <c r="AK49" s="38"/>
      <c r="AL49" s="38"/>
      <c r="AM49" s="38"/>
      <c r="AN49" s="92"/>
    </row>
    <row r="50" spans="1:40" s="40" customFormat="1" ht="26" x14ac:dyDescent="0.35">
      <c r="A50" s="25"/>
      <c r="B50" s="1123"/>
      <c r="C50" s="182"/>
      <c r="D50" s="217"/>
      <c r="E50" s="184"/>
      <c r="F50" s="1115">
        <v>100</v>
      </c>
      <c r="G50" s="185">
        <v>240</v>
      </c>
      <c r="H50" s="186">
        <v>240</v>
      </c>
      <c r="I50" s="232">
        <v>4</v>
      </c>
      <c r="J50" s="821" t="s">
        <v>740</v>
      </c>
      <c r="K50" s="188">
        <f t="shared" si="0"/>
        <v>960</v>
      </c>
      <c r="L50" s="189"/>
      <c r="M50" s="188"/>
      <c r="N50" s="872" t="s">
        <v>128</v>
      </c>
      <c r="O50" s="190" t="s">
        <v>105</v>
      </c>
      <c r="P50" s="25"/>
      <c r="Q50" s="37"/>
      <c r="R50" s="38"/>
      <c r="S50" s="38"/>
      <c r="T50" s="38"/>
      <c r="U50" s="38"/>
      <c r="V50" s="38"/>
      <c r="W50" s="38"/>
      <c r="X50" s="38"/>
      <c r="Y50" s="38"/>
      <c r="Z50" s="38"/>
      <c r="AA50" s="38"/>
      <c r="AB50" s="38"/>
      <c r="AC50" s="38"/>
      <c r="AD50" s="38"/>
      <c r="AE50" s="38"/>
      <c r="AF50" s="38"/>
      <c r="AG50" s="38"/>
      <c r="AH50" s="38"/>
      <c r="AI50" s="38"/>
      <c r="AJ50" s="38"/>
      <c r="AK50" s="38"/>
      <c r="AL50" s="38"/>
      <c r="AM50" s="38"/>
      <c r="AN50" s="92"/>
    </row>
    <row r="51" spans="1:40" s="40" customFormat="1" ht="52.5" thickBot="1" x14ac:dyDescent="0.4">
      <c r="A51" s="25"/>
      <c r="B51" s="1123"/>
      <c r="C51" s="192"/>
      <c r="D51" s="203"/>
      <c r="E51" s="194"/>
      <c r="F51" s="1116"/>
      <c r="G51" s="195"/>
      <c r="H51" s="196">
        <v>210</v>
      </c>
      <c r="I51" s="235">
        <v>16</v>
      </c>
      <c r="J51" s="204" t="s">
        <v>149</v>
      </c>
      <c r="K51" s="198">
        <f>I51*H51</f>
        <v>3360</v>
      </c>
      <c r="L51" s="199" t="s">
        <v>805</v>
      </c>
      <c r="M51" s="198" t="s">
        <v>787</v>
      </c>
      <c r="N51" s="873" t="s">
        <v>128</v>
      </c>
      <c r="O51" s="200" t="s">
        <v>137</v>
      </c>
      <c r="P51" s="25"/>
      <c r="Q51" s="37"/>
      <c r="R51" s="38"/>
      <c r="S51" s="38"/>
      <c r="T51" s="38"/>
      <c r="U51" s="38"/>
      <c r="V51" s="38"/>
      <c r="W51" s="38"/>
      <c r="X51" s="38"/>
      <c r="Y51" s="38"/>
      <c r="Z51" s="38"/>
      <c r="AA51" s="38"/>
      <c r="AB51" s="38"/>
      <c r="AC51" s="38"/>
      <c r="AD51" s="38"/>
      <c r="AE51" s="38"/>
      <c r="AF51" s="38"/>
      <c r="AG51" s="38"/>
      <c r="AH51" s="38"/>
      <c r="AI51" s="38"/>
      <c r="AJ51" s="38"/>
      <c r="AK51" s="38"/>
      <c r="AL51" s="38"/>
      <c r="AM51" s="38"/>
      <c r="AN51" s="92"/>
    </row>
    <row r="52" spans="1:40" s="40" customFormat="1" ht="39" x14ac:dyDescent="0.35">
      <c r="A52" s="25"/>
      <c r="B52" s="1123"/>
      <c r="C52" s="182"/>
      <c r="D52" s="217"/>
      <c r="E52" s="184"/>
      <c r="F52" s="1115">
        <v>100</v>
      </c>
      <c r="G52" s="185">
        <v>320</v>
      </c>
      <c r="H52" s="186">
        <v>320</v>
      </c>
      <c r="I52" s="232">
        <v>14</v>
      </c>
      <c r="J52" s="821" t="s">
        <v>831</v>
      </c>
      <c r="K52" s="188">
        <f t="shared" si="0"/>
        <v>4480</v>
      </c>
      <c r="L52" s="189" t="s">
        <v>818</v>
      </c>
      <c r="M52" s="188" t="s">
        <v>788</v>
      </c>
      <c r="N52" s="872" t="s">
        <v>95</v>
      </c>
      <c r="O52" s="190" t="s">
        <v>137</v>
      </c>
      <c r="P52" s="25"/>
      <c r="Q52" s="37"/>
      <c r="R52" s="38"/>
      <c r="S52" s="38"/>
      <c r="T52" s="38"/>
      <c r="U52" s="38"/>
      <c r="V52" s="38"/>
      <c r="W52" s="38"/>
      <c r="X52" s="38"/>
      <c r="Y52" s="38"/>
      <c r="Z52" s="38"/>
      <c r="AA52" s="38"/>
      <c r="AB52" s="38"/>
      <c r="AC52" s="38"/>
      <c r="AD52" s="38"/>
      <c r="AE52" s="38"/>
      <c r="AF52" s="38"/>
      <c r="AG52" s="38"/>
      <c r="AH52" s="38"/>
      <c r="AI52" s="38"/>
      <c r="AJ52" s="38"/>
      <c r="AK52" s="38"/>
      <c r="AL52" s="38"/>
      <c r="AM52" s="38"/>
      <c r="AN52" s="92"/>
    </row>
    <row r="53" spans="1:40" s="40" customFormat="1" ht="26.5" thickBot="1" x14ac:dyDescent="0.4">
      <c r="A53" s="25"/>
      <c r="B53" s="1123"/>
      <c r="C53" s="192"/>
      <c r="D53" s="203"/>
      <c r="E53" s="194"/>
      <c r="F53" s="1116"/>
      <c r="G53" s="195">
        <v>62</v>
      </c>
      <c r="H53" s="196">
        <v>62</v>
      </c>
      <c r="I53" s="235">
        <v>11</v>
      </c>
      <c r="J53" s="857" t="s">
        <v>832</v>
      </c>
      <c r="K53" s="198">
        <f t="shared" si="0"/>
        <v>682</v>
      </c>
      <c r="L53" s="199" t="s">
        <v>153</v>
      </c>
      <c r="M53" s="198" t="s">
        <v>818</v>
      </c>
      <c r="N53" s="445" t="s">
        <v>95</v>
      </c>
      <c r="O53" s="200" t="s">
        <v>154</v>
      </c>
      <c r="P53" s="25"/>
      <c r="Q53" s="37"/>
      <c r="R53" s="38"/>
      <c r="S53" s="38"/>
      <c r="T53" s="38"/>
      <c r="U53" s="38"/>
      <c r="V53" s="38"/>
      <c r="W53" s="38"/>
      <c r="X53" s="38"/>
      <c r="Y53" s="38"/>
      <c r="Z53" s="38"/>
      <c r="AA53" s="38"/>
      <c r="AB53" s="38"/>
      <c r="AC53" s="38"/>
      <c r="AD53" s="38"/>
      <c r="AE53" s="38"/>
      <c r="AF53" s="38"/>
      <c r="AG53" s="38"/>
      <c r="AH53" s="38"/>
      <c r="AI53" s="38"/>
      <c r="AJ53" s="38"/>
      <c r="AK53" s="38"/>
      <c r="AL53" s="38"/>
      <c r="AM53" s="38"/>
      <c r="AN53" s="92"/>
    </row>
    <row r="54" spans="1:40" s="40" customFormat="1" ht="26.5" thickBot="1" x14ac:dyDescent="0.4">
      <c r="A54" s="25"/>
      <c r="B54" s="1123"/>
      <c r="C54" s="182"/>
      <c r="D54" s="217"/>
      <c r="E54" s="184"/>
      <c r="F54" s="751">
        <v>100</v>
      </c>
      <c r="G54" s="185">
        <v>500</v>
      </c>
      <c r="H54" s="186">
        <v>500</v>
      </c>
      <c r="I54" s="232">
        <v>4</v>
      </c>
      <c r="J54" s="821" t="s">
        <v>738</v>
      </c>
      <c r="K54" s="188">
        <f t="shared" si="0"/>
        <v>2000</v>
      </c>
      <c r="L54" s="189"/>
      <c r="M54" s="188"/>
      <c r="N54" s="872" t="s">
        <v>98</v>
      </c>
      <c r="O54" s="190" t="s">
        <v>137</v>
      </c>
      <c r="P54" s="25"/>
      <c r="Q54" s="37"/>
      <c r="R54" s="38"/>
      <c r="S54" s="38"/>
      <c r="T54" s="38"/>
      <c r="U54" s="38"/>
      <c r="V54" s="38"/>
      <c r="W54" s="38"/>
      <c r="X54" s="38"/>
      <c r="Y54" s="38"/>
      <c r="Z54" s="38"/>
      <c r="AA54" s="38"/>
      <c r="AB54" s="38"/>
      <c r="AC54" s="38"/>
      <c r="AD54" s="38"/>
      <c r="AE54" s="38"/>
      <c r="AF54" s="38"/>
      <c r="AG54" s="38"/>
      <c r="AH54" s="38"/>
      <c r="AI54" s="38"/>
      <c r="AJ54" s="38"/>
      <c r="AK54" s="38"/>
      <c r="AL54" s="38"/>
      <c r="AM54" s="38"/>
      <c r="AN54" s="92"/>
    </row>
    <row r="55" spans="1:40" s="40" customFormat="1" ht="26" x14ac:dyDescent="0.35">
      <c r="A55" s="25"/>
      <c r="B55" s="1123"/>
      <c r="C55" s="182"/>
      <c r="D55" s="217"/>
      <c r="E55" s="184"/>
      <c r="F55" s="1115">
        <v>100</v>
      </c>
      <c r="G55" s="185"/>
      <c r="H55" s="186">
        <v>206</v>
      </c>
      <c r="I55" s="232">
        <v>2</v>
      </c>
      <c r="J55" s="755" t="s">
        <v>156</v>
      </c>
      <c r="K55" s="756">
        <f t="shared" ref="K55:K61" si="1">I55*H55</f>
        <v>412</v>
      </c>
      <c r="L55" s="757"/>
      <c r="M55" s="756" t="s">
        <v>790</v>
      </c>
      <c r="N55" s="444" t="s">
        <v>103</v>
      </c>
      <c r="O55" s="190" t="s">
        <v>110</v>
      </c>
      <c r="P55" s="25"/>
      <c r="Q55" s="37"/>
      <c r="R55" s="38"/>
      <c r="S55" s="38"/>
      <c r="T55" s="38"/>
      <c r="U55" s="38"/>
      <c r="V55" s="38"/>
      <c r="W55" s="38"/>
      <c r="X55" s="38"/>
      <c r="Y55" s="38"/>
      <c r="Z55" s="38"/>
      <c r="AA55" s="38"/>
      <c r="AB55" s="38"/>
      <c r="AC55" s="38"/>
      <c r="AD55" s="38"/>
      <c r="AE55" s="38"/>
      <c r="AF55" s="38"/>
      <c r="AG55" s="38"/>
      <c r="AH55" s="38"/>
      <c r="AI55" s="38"/>
      <c r="AJ55" s="38"/>
      <c r="AK55" s="38"/>
      <c r="AL55" s="38"/>
      <c r="AM55" s="38"/>
      <c r="AN55" s="92"/>
    </row>
    <row r="56" spans="1:40" s="40" customFormat="1" ht="39.5" thickBot="1" x14ac:dyDescent="0.4">
      <c r="A56" s="25"/>
      <c r="B56" s="1123"/>
      <c r="C56" s="192"/>
      <c r="D56" s="203"/>
      <c r="E56" s="194"/>
      <c r="F56" s="1116"/>
      <c r="G56" s="195"/>
      <c r="H56" s="196">
        <v>425</v>
      </c>
      <c r="I56" s="235">
        <v>8</v>
      </c>
      <c r="J56" s="204" t="s">
        <v>157</v>
      </c>
      <c r="K56" s="198">
        <f t="shared" si="1"/>
        <v>3400</v>
      </c>
      <c r="L56" s="199" t="s">
        <v>158</v>
      </c>
      <c r="M56" s="198" t="s">
        <v>789</v>
      </c>
      <c r="N56" s="445" t="s">
        <v>103</v>
      </c>
      <c r="O56" s="200" t="s">
        <v>110</v>
      </c>
      <c r="P56" s="25"/>
      <c r="Q56" s="37"/>
      <c r="R56" s="38"/>
      <c r="S56" s="38"/>
      <c r="T56" s="38"/>
      <c r="U56" s="38"/>
      <c r="V56" s="38"/>
      <c r="W56" s="38"/>
      <c r="X56" s="38"/>
      <c r="Y56" s="38"/>
      <c r="Z56" s="38"/>
      <c r="AA56" s="38"/>
      <c r="AB56" s="38"/>
      <c r="AC56" s="38"/>
      <c r="AD56" s="38"/>
      <c r="AE56" s="38"/>
      <c r="AF56" s="38"/>
      <c r="AG56" s="38"/>
      <c r="AH56" s="38"/>
      <c r="AI56" s="38"/>
      <c r="AJ56" s="38"/>
      <c r="AK56" s="38"/>
      <c r="AL56" s="38"/>
      <c r="AM56" s="38"/>
      <c r="AN56" s="92"/>
    </row>
    <row r="57" spans="1:40" s="40" customFormat="1" ht="26" x14ac:dyDescent="0.35">
      <c r="A57" s="25"/>
      <c r="B57" s="1123"/>
      <c r="C57" s="182"/>
      <c r="D57" s="217"/>
      <c r="E57" s="184"/>
      <c r="F57" s="1115">
        <v>100</v>
      </c>
      <c r="G57" s="185">
        <v>100</v>
      </c>
      <c r="H57" s="186">
        <v>100</v>
      </c>
      <c r="I57" s="232">
        <v>16</v>
      </c>
      <c r="J57" s="821" t="s">
        <v>833</v>
      </c>
      <c r="K57" s="188">
        <f t="shared" si="1"/>
        <v>1600</v>
      </c>
      <c r="L57" s="189" t="s">
        <v>818</v>
      </c>
      <c r="M57" s="188"/>
      <c r="N57" s="444" t="s">
        <v>130</v>
      </c>
      <c r="O57" s="190" t="s">
        <v>160</v>
      </c>
      <c r="P57" s="25"/>
      <c r="Q57" s="37"/>
      <c r="R57" s="38"/>
      <c r="S57" s="38"/>
      <c r="T57" s="38"/>
      <c r="U57" s="38"/>
      <c r="V57" s="38"/>
      <c r="W57" s="38"/>
      <c r="X57" s="38"/>
      <c r="Y57" s="38"/>
      <c r="Z57" s="38"/>
      <c r="AA57" s="38"/>
      <c r="AB57" s="38"/>
      <c r="AC57" s="38"/>
      <c r="AD57" s="38"/>
      <c r="AE57" s="38"/>
      <c r="AF57" s="38"/>
      <c r="AG57" s="38"/>
      <c r="AH57" s="38"/>
      <c r="AI57" s="38"/>
      <c r="AJ57" s="38"/>
      <c r="AK57" s="38"/>
      <c r="AL57" s="38"/>
      <c r="AM57" s="38"/>
      <c r="AN57" s="92"/>
    </row>
    <row r="58" spans="1:40" s="40" customFormat="1" ht="26.5" thickBot="1" x14ac:dyDescent="0.4">
      <c r="A58" s="25"/>
      <c r="B58" s="1123"/>
      <c r="C58" s="192"/>
      <c r="D58" s="203"/>
      <c r="E58" s="194"/>
      <c r="F58" s="1116"/>
      <c r="G58" s="195"/>
      <c r="H58" s="196">
        <v>125</v>
      </c>
      <c r="I58" s="235">
        <v>7</v>
      </c>
      <c r="J58" s="204" t="s">
        <v>161</v>
      </c>
      <c r="K58" s="198">
        <f t="shared" si="1"/>
        <v>875</v>
      </c>
      <c r="L58" s="199"/>
      <c r="M58" s="198"/>
      <c r="N58" s="445" t="s">
        <v>130</v>
      </c>
      <c r="O58" s="200" t="s">
        <v>137</v>
      </c>
      <c r="P58" s="25"/>
      <c r="Q58" s="37"/>
      <c r="R58" s="38"/>
      <c r="S58" s="38"/>
      <c r="T58" s="38"/>
      <c r="U58" s="38"/>
      <c r="V58" s="38"/>
      <c r="W58" s="38"/>
      <c r="X58" s="38"/>
      <c r="Y58" s="38"/>
      <c r="Z58" s="38"/>
      <c r="AA58" s="38"/>
      <c r="AB58" s="38"/>
      <c r="AC58" s="38"/>
      <c r="AD58" s="38"/>
      <c r="AE58" s="38"/>
      <c r="AF58" s="38"/>
      <c r="AG58" s="38"/>
      <c r="AH58" s="38"/>
      <c r="AI58" s="38"/>
      <c r="AJ58" s="38"/>
      <c r="AK58" s="38"/>
      <c r="AL58" s="38"/>
      <c r="AM58" s="38"/>
      <c r="AN58" s="92"/>
    </row>
    <row r="59" spans="1:40" s="40" customFormat="1" ht="15" thickBot="1" x14ac:dyDescent="0.4">
      <c r="A59" s="25"/>
      <c r="B59" s="1123"/>
      <c r="C59" s="242"/>
      <c r="D59" s="93"/>
      <c r="E59" s="790"/>
      <c r="F59" s="737"/>
      <c r="G59" s="246"/>
      <c r="H59" s="247"/>
      <c r="I59" s="248"/>
      <c r="J59" s="1029" t="s">
        <v>891</v>
      </c>
      <c r="K59" s="250" t="s">
        <v>892</v>
      </c>
      <c r="L59" s="251"/>
      <c r="M59" s="250"/>
      <c r="N59" s="451"/>
      <c r="O59" s="674"/>
      <c r="P59" s="25"/>
      <c r="Q59" s="37"/>
      <c r="R59" s="38"/>
      <c r="S59" s="38"/>
      <c r="T59" s="38"/>
      <c r="U59" s="38"/>
      <c r="V59" s="38"/>
      <c r="W59" s="38"/>
      <c r="X59" s="38"/>
      <c r="Y59" s="38"/>
      <c r="Z59" s="38"/>
      <c r="AA59" s="38"/>
      <c r="AB59" s="38"/>
      <c r="AC59" s="38"/>
      <c r="AD59" s="38"/>
      <c r="AE59" s="38"/>
      <c r="AF59" s="38"/>
      <c r="AG59" s="38"/>
      <c r="AH59" s="38"/>
      <c r="AI59" s="38"/>
      <c r="AJ59" s="38"/>
      <c r="AK59" s="38"/>
      <c r="AL59" s="38"/>
      <c r="AM59" s="38"/>
      <c r="AN59" s="92"/>
    </row>
    <row r="60" spans="1:40" s="40" customFormat="1" ht="26" x14ac:dyDescent="0.35">
      <c r="A60" s="25"/>
      <c r="B60" s="1123"/>
      <c r="C60" s="182"/>
      <c r="D60" s="217"/>
      <c r="E60" s="184"/>
      <c r="F60" s="1115">
        <v>156</v>
      </c>
      <c r="G60" s="185">
        <v>1042</v>
      </c>
      <c r="H60" s="186">
        <v>1042</v>
      </c>
      <c r="I60" s="232">
        <v>2</v>
      </c>
      <c r="J60" s="821" t="s">
        <v>834</v>
      </c>
      <c r="K60" s="188">
        <f t="shared" si="1"/>
        <v>2084</v>
      </c>
      <c r="L60" s="189" t="s">
        <v>163</v>
      </c>
      <c r="M60" s="188" t="s">
        <v>119</v>
      </c>
      <c r="N60" s="444" t="s">
        <v>106</v>
      </c>
      <c r="O60" s="190" t="s">
        <v>154</v>
      </c>
      <c r="P60" s="25"/>
      <c r="Q60" s="37"/>
      <c r="R60" s="38"/>
      <c r="S60" s="38"/>
      <c r="T60" s="38"/>
      <c r="U60" s="38"/>
      <c r="V60" s="38"/>
      <c r="W60" s="38"/>
      <c r="X60" s="38"/>
      <c r="Y60" s="38"/>
      <c r="Z60" s="38"/>
      <c r="AA60" s="38"/>
      <c r="AB60" s="38"/>
      <c r="AC60" s="38"/>
      <c r="AD60" s="38"/>
      <c r="AE60" s="38"/>
      <c r="AF60" s="38"/>
      <c r="AG60" s="38"/>
      <c r="AH60" s="38"/>
      <c r="AI60" s="38"/>
      <c r="AJ60" s="38"/>
      <c r="AK60" s="38"/>
      <c r="AL60" s="38"/>
      <c r="AM60" s="38"/>
      <c r="AN60" s="92"/>
    </row>
    <row r="61" spans="1:40" s="40" customFormat="1" ht="15" thickBot="1" x14ac:dyDescent="0.4">
      <c r="A61" s="25"/>
      <c r="B61" s="1123"/>
      <c r="C61" s="192"/>
      <c r="D61" s="203"/>
      <c r="E61" s="194"/>
      <c r="F61" s="1116"/>
      <c r="G61" s="195">
        <v>20</v>
      </c>
      <c r="H61" s="196">
        <v>20</v>
      </c>
      <c r="I61" s="235">
        <v>4</v>
      </c>
      <c r="J61" s="857" t="s">
        <v>736</v>
      </c>
      <c r="K61" s="198">
        <f t="shared" si="1"/>
        <v>80</v>
      </c>
      <c r="L61" s="199"/>
      <c r="M61" s="198"/>
      <c r="N61" s="445" t="s">
        <v>106</v>
      </c>
      <c r="O61" s="200" t="s">
        <v>137</v>
      </c>
      <c r="P61" s="25"/>
      <c r="Q61" s="37"/>
      <c r="R61" s="38"/>
      <c r="S61" s="38"/>
      <c r="T61" s="38"/>
      <c r="U61" s="38"/>
      <c r="V61" s="38"/>
      <c r="W61" s="38"/>
      <c r="X61" s="38"/>
      <c r="Y61" s="38"/>
      <c r="Z61" s="38"/>
      <c r="AA61" s="38"/>
      <c r="AB61" s="38"/>
      <c r="AC61" s="38"/>
      <c r="AD61" s="38"/>
      <c r="AE61" s="38"/>
      <c r="AF61" s="38"/>
      <c r="AG61" s="38"/>
      <c r="AH61" s="38"/>
      <c r="AI61" s="38"/>
      <c r="AJ61" s="38"/>
      <c r="AK61" s="38"/>
      <c r="AL61" s="38"/>
      <c r="AM61" s="38"/>
      <c r="AN61" s="92"/>
    </row>
    <row r="62" spans="1:40" s="40" customFormat="1" ht="15" thickBot="1" x14ac:dyDescent="0.4">
      <c r="A62" s="25"/>
      <c r="B62" s="1023">
        <v>24</v>
      </c>
      <c r="C62" s="27">
        <v>3</v>
      </c>
      <c r="D62" s="28" t="s">
        <v>23</v>
      </c>
      <c r="E62" s="29"/>
      <c r="F62" s="103"/>
      <c r="G62" s="104"/>
      <c r="H62" s="105"/>
      <c r="I62" s="106"/>
      <c r="J62" s="107"/>
      <c r="K62" s="108"/>
      <c r="L62" s="109"/>
      <c r="M62" s="108"/>
      <c r="N62" s="448"/>
      <c r="O62" s="110"/>
      <c r="P62" s="25"/>
      <c r="Q62" s="37"/>
      <c r="R62" s="38"/>
      <c r="S62" s="38"/>
      <c r="T62" s="38"/>
      <c r="U62" s="38"/>
      <c r="V62" s="38"/>
      <c r="W62" s="38"/>
      <c r="X62" s="38"/>
      <c r="Y62" s="38"/>
      <c r="Z62" s="38"/>
      <c r="AA62" s="38"/>
      <c r="AB62" s="38"/>
      <c r="AC62" s="38"/>
      <c r="AD62" s="38"/>
      <c r="AE62" s="38"/>
      <c r="AF62" s="38"/>
      <c r="AG62" s="38"/>
      <c r="AH62" s="38"/>
      <c r="AI62" s="38"/>
      <c r="AJ62" s="38"/>
      <c r="AK62" s="38"/>
      <c r="AL62" s="38"/>
      <c r="AM62" s="38"/>
      <c r="AN62" s="92"/>
    </row>
    <row r="63" spans="1:40" ht="15" thickBot="1" x14ac:dyDescent="0.4">
      <c r="A63" s="1"/>
      <c r="B63" s="885"/>
      <c r="C63" s="886">
        <v>3.1</v>
      </c>
      <c r="D63" s="1066" t="s">
        <v>24</v>
      </c>
      <c r="E63" s="888" t="s">
        <v>17</v>
      </c>
      <c r="F63" s="889">
        <f>SUM(F64:F106)</f>
        <v>24</v>
      </c>
      <c r="G63" s="890">
        <f>SUM(G64:G106)</f>
        <v>37</v>
      </c>
      <c r="H63" s="891">
        <f>SUM(H64:H106)</f>
        <v>38</v>
      </c>
      <c r="I63" s="892" t="s">
        <v>165</v>
      </c>
      <c r="J63" s="893"/>
      <c r="K63" s="894"/>
      <c r="L63" s="895"/>
      <c r="M63" s="894"/>
      <c r="N63" s="896"/>
      <c r="O63" s="897"/>
      <c r="P63" s="1"/>
      <c r="Q63" s="13"/>
      <c r="R63" s="6"/>
      <c r="S63" s="6"/>
      <c r="T63" s="6"/>
      <c r="U63" s="6"/>
      <c r="V63" s="6"/>
      <c r="W63" s="6"/>
      <c r="X63" s="6"/>
      <c r="Y63" s="6"/>
      <c r="Z63" s="6"/>
      <c r="AA63" s="6"/>
      <c r="AB63" s="6"/>
      <c r="AC63" s="6"/>
      <c r="AD63" s="6"/>
      <c r="AE63" s="6"/>
      <c r="AF63" s="6"/>
      <c r="AG63" s="6"/>
      <c r="AH63" s="6"/>
      <c r="AI63" s="6"/>
      <c r="AJ63" s="6"/>
      <c r="AK63" s="6"/>
      <c r="AL63" s="6"/>
      <c r="AM63" s="6"/>
      <c r="AN63" s="126"/>
    </row>
    <row r="64" spans="1:40" s="40" customFormat="1" ht="39.5" thickBot="1" x14ac:dyDescent="0.4">
      <c r="A64" s="25"/>
      <c r="B64" s="1122" t="s">
        <v>166</v>
      </c>
      <c r="C64" s="182"/>
      <c r="D64" s="183"/>
      <c r="E64" s="231" t="s">
        <v>112</v>
      </c>
      <c r="F64" s="1115">
        <v>5</v>
      </c>
      <c r="G64" s="185">
        <v>1</v>
      </c>
      <c r="H64" s="186">
        <v>1</v>
      </c>
      <c r="I64" s="232" t="s">
        <v>751</v>
      </c>
      <c r="J64" s="756" t="s">
        <v>167</v>
      </c>
      <c r="K64" s="755"/>
      <c r="L64" s="757"/>
      <c r="M64" s="188"/>
      <c r="N64" s="872" t="s">
        <v>136</v>
      </c>
      <c r="O64" s="190" t="s">
        <v>168</v>
      </c>
      <c r="P64" s="25"/>
      <c r="Q64" s="37"/>
      <c r="R64" s="38"/>
      <c r="S64" s="38"/>
      <c r="T64" s="38"/>
      <c r="U64" s="38"/>
      <c r="V64" s="38"/>
      <c r="W64" s="38"/>
      <c r="X64" s="38"/>
      <c r="Y64" s="38"/>
      <c r="Z64" s="38"/>
      <c r="AA64" s="38"/>
      <c r="AB64" s="38"/>
      <c r="AC64" s="38"/>
      <c r="AD64" s="38"/>
      <c r="AE64" s="38"/>
      <c r="AF64" s="38"/>
      <c r="AG64" s="38"/>
      <c r="AH64" s="38"/>
      <c r="AI64" s="38"/>
      <c r="AJ64" s="38"/>
      <c r="AK64" s="38"/>
      <c r="AL64" s="38"/>
      <c r="AM64" s="38"/>
      <c r="AN64" s="92"/>
    </row>
    <row r="65" spans="1:40" s="40" customFormat="1" ht="52.5" thickBot="1" x14ac:dyDescent="0.4">
      <c r="A65" s="25"/>
      <c r="B65" s="1123"/>
      <c r="C65" s="52"/>
      <c r="D65" s="287"/>
      <c r="E65" s="79" t="s">
        <v>112</v>
      </c>
      <c r="F65" s="1125"/>
      <c r="G65" s="56">
        <v>1</v>
      </c>
      <c r="H65" s="57">
        <v>1</v>
      </c>
      <c r="I65" s="232" t="s">
        <v>751</v>
      </c>
      <c r="J65" s="778" t="s">
        <v>169</v>
      </c>
      <c r="K65" s="800" t="s">
        <v>797</v>
      </c>
      <c r="L65" s="779" t="s">
        <v>845</v>
      </c>
      <c r="M65" s="60"/>
      <c r="N65" s="741" t="s">
        <v>136</v>
      </c>
      <c r="O65" s="191" t="s">
        <v>168</v>
      </c>
      <c r="P65" s="25"/>
      <c r="Q65" s="37"/>
      <c r="R65" s="38"/>
      <c r="S65" s="38"/>
      <c r="T65" s="38"/>
      <c r="U65" s="38"/>
      <c r="V65" s="38"/>
      <c r="W65" s="38"/>
      <c r="X65" s="38"/>
      <c r="Y65" s="38"/>
      <c r="Z65" s="38"/>
      <c r="AA65" s="38"/>
      <c r="AB65" s="38"/>
      <c r="AC65" s="38"/>
      <c r="AD65" s="38"/>
      <c r="AE65" s="38"/>
      <c r="AF65" s="38"/>
      <c r="AG65" s="38"/>
      <c r="AH65" s="38"/>
      <c r="AI65" s="38"/>
      <c r="AJ65" s="38"/>
      <c r="AK65" s="38"/>
      <c r="AL65" s="38"/>
      <c r="AM65" s="38"/>
      <c r="AN65" s="92"/>
    </row>
    <row r="66" spans="1:40" s="40" customFormat="1" ht="39.5" thickBot="1" x14ac:dyDescent="0.4">
      <c r="A66" s="25"/>
      <c r="B66" s="1123"/>
      <c r="C66" s="437"/>
      <c r="D66" s="381"/>
      <c r="E66" s="441"/>
      <c r="F66" s="1125"/>
      <c r="G66" s="56">
        <v>1</v>
      </c>
      <c r="H66" s="57">
        <v>1</v>
      </c>
      <c r="I66" s="232" t="s">
        <v>751</v>
      </c>
      <c r="J66" s="777" t="s">
        <v>170</v>
      </c>
      <c r="K66" s="800" t="s">
        <v>765</v>
      </c>
      <c r="L66" s="779" t="s">
        <v>771</v>
      </c>
      <c r="M66" s="60"/>
      <c r="N66" s="741" t="s">
        <v>136</v>
      </c>
      <c r="O66" s="191" t="s">
        <v>168</v>
      </c>
      <c r="P66" s="25"/>
      <c r="Q66" s="37"/>
      <c r="R66" s="38"/>
      <c r="S66" s="38"/>
      <c r="T66" s="38"/>
      <c r="U66" s="38"/>
      <c r="V66" s="38"/>
      <c r="W66" s="38"/>
      <c r="X66" s="38"/>
      <c r="Y66" s="38"/>
      <c r="Z66" s="38"/>
      <c r="AA66" s="38"/>
      <c r="AB66" s="38"/>
      <c r="AC66" s="38"/>
      <c r="AD66" s="38"/>
      <c r="AE66" s="38"/>
      <c r="AF66" s="38"/>
      <c r="AG66" s="38"/>
      <c r="AH66" s="38"/>
      <c r="AI66" s="38"/>
      <c r="AJ66" s="38"/>
      <c r="AK66" s="38"/>
      <c r="AL66" s="38"/>
      <c r="AM66" s="38"/>
      <c r="AN66" s="92"/>
    </row>
    <row r="67" spans="1:40" s="40" customFormat="1" ht="52.5" thickBot="1" x14ac:dyDescent="0.4">
      <c r="A67" s="25"/>
      <c r="B67" s="1123"/>
      <c r="C67" s="437"/>
      <c r="D67" s="381"/>
      <c r="E67" s="441"/>
      <c r="F67" s="1125"/>
      <c r="G67" s="56">
        <v>1</v>
      </c>
      <c r="H67" s="57">
        <v>1</v>
      </c>
      <c r="I67" s="232" t="s">
        <v>751</v>
      </c>
      <c r="J67" s="777" t="s">
        <v>171</v>
      </c>
      <c r="K67" s="800" t="s">
        <v>798</v>
      </c>
      <c r="L67" s="779" t="s">
        <v>799</v>
      </c>
      <c r="M67" s="60"/>
      <c r="N67" s="164"/>
      <c r="O67" s="191" t="s">
        <v>172</v>
      </c>
      <c r="P67" s="25"/>
      <c r="Q67" s="37"/>
      <c r="R67" s="38"/>
      <c r="S67" s="38"/>
      <c r="T67" s="38"/>
      <c r="U67" s="38"/>
      <c r="V67" s="38"/>
      <c r="W67" s="38"/>
      <c r="X67" s="38"/>
      <c r="Y67" s="38"/>
      <c r="Z67" s="38"/>
      <c r="AA67" s="38"/>
      <c r="AB67" s="38"/>
      <c r="AC67" s="38"/>
      <c r="AD67" s="38"/>
      <c r="AE67" s="38"/>
      <c r="AF67" s="38"/>
      <c r="AG67" s="38"/>
      <c r="AH67" s="38"/>
      <c r="AI67" s="38"/>
      <c r="AJ67" s="38"/>
      <c r="AK67" s="38"/>
      <c r="AL67" s="38"/>
      <c r="AM67" s="38"/>
      <c r="AN67" s="92"/>
    </row>
    <row r="68" spans="1:40" s="40" customFormat="1" ht="39" x14ac:dyDescent="0.35">
      <c r="A68" s="25"/>
      <c r="B68" s="1123"/>
      <c r="C68" s="437"/>
      <c r="D68" s="381"/>
      <c r="E68" s="441"/>
      <c r="F68" s="1125"/>
      <c r="G68" s="56">
        <v>1</v>
      </c>
      <c r="H68" s="57">
        <v>1</v>
      </c>
      <c r="I68" s="232" t="s">
        <v>751</v>
      </c>
      <c r="J68" s="780" t="s">
        <v>173</v>
      </c>
      <c r="K68" s="800" t="s">
        <v>800</v>
      </c>
      <c r="L68" s="779" t="s">
        <v>799</v>
      </c>
      <c r="M68" s="60"/>
      <c r="N68" s="741" t="s">
        <v>136</v>
      </c>
      <c r="O68" s="191" t="s">
        <v>174</v>
      </c>
      <c r="P68" s="25"/>
      <c r="Q68" s="37"/>
      <c r="R68" s="38"/>
      <c r="S68" s="38"/>
      <c r="T68" s="38"/>
      <c r="U68" s="38"/>
      <c r="V68" s="38"/>
      <c r="W68" s="38"/>
      <c r="X68" s="38"/>
      <c r="Y68" s="38"/>
      <c r="Z68" s="38"/>
      <c r="AA68" s="38"/>
      <c r="AB68" s="38"/>
      <c r="AC68" s="38"/>
      <c r="AD68" s="38"/>
      <c r="AE68" s="38"/>
      <c r="AF68" s="38"/>
      <c r="AG68" s="38"/>
      <c r="AH68" s="38"/>
      <c r="AI68" s="38"/>
      <c r="AJ68" s="38"/>
      <c r="AK68" s="38"/>
      <c r="AL68" s="38"/>
      <c r="AM68" s="38"/>
      <c r="AN68" s="92"/>
    </row>
    <row r="69" spans="1:40" s="40" customFormat="1" ht="39" x14ac:dyDescent="0.35">
      <c r="A69" s="25"/>
      <c r="B69" s="1123"/>
      <c r="C69" s="580"/>
      <c r="D69" s="381"/>
      <c r="E69" s="581"/>
      <c r="F69" s="1125"/>
      <c r="G69" s="56">
        <v>1</v>
      </c>
      <c r="H69" s="57">
        <v>1</v>
      </c>
      <c r="I69" s="166" t="s">
        <v>751</v>
      </c>
      <c r="J69" s="993" t="s">
        <v>175</v>
      </c>
      <c r="K69" s="998"/>
      <c r="L69" s="995"/>
      <c r="M69" s="835"/>
      <c r="N69" s="159" t="s">
        <v>136</v>
      </c>
      <c r="O69" s="836" t="s">
        <v>753</v>
      </c>
      <c r="P69" s="25"/>
      <c r="Q69" s="37"/>
      <c r="R69" s="38"/>
      <c r="S69" s="38"/>
      <c r="T69" s="38"/>
      <c r="U69" s="38"/>
      <c r="V69" s="38"/>
      <c r="W69" s="38"/>
      <c r="X69" s="38"/>
      <c r="Y69" s="38"/>
      <c r="Z69" s="38"/>
      <c r="AA69" s="38"/>
      <c r="AB69" s="38"/>
      <c r="AC69" s="38"/>
      <c r="AD69" s="38"/>
      <c r="AE69" s="38"/>
      <c r="AF69" s="38"/>
      <c r="AG69" s="38"/>
      <c r="AH69" s="38"/>
      <c r="AI69" s="38"/>
      <c r="AJ69" s="38"/>
      <c r="AK69" s="38"/>
      <c r="AL69" s="38"/>
      <c r="AM69" s="38"/>
      <c r="AN69" s="92"/>
    </row>
    <row r="70" spans="1:40" s="40" customFormat="1" ht="39.5" thickBot="1" x14ac:dyDescent="0.4">
      <c r="A70" s="25"/>
      <c r="B70" s="1123"/>
      <c r="C70" s="281"/>
      <c r="D70" s="158"/>
      <c r="E70" s="426"/>
      <c r="F70" s="1125"/>
      <c r="G70" s="283">
        <v>1</v>
      </c>
      <c r="H70" s="359">
        <v>1</v>
      </c>
      <c r="I70" s="377" t="s">
        <v>751</v>
      </c>
      <c r="J70" s="993" t="s">
        <v>177</v>
      </c>
      <c r="K70" s="999"/>
      <c r="L70" s="785" t="s">
        <v>772</v>
      </c>
      <c r="M70" s="835"/>
      <c r="N70" s="159" t="s">
        <v>136</v>
      </c>
      <c r="O70" s="836" t="s">
        <v>752</v>
      </c>
      <c r="P70" s="25"/>
      <c r="Q70" s="37"/>
      <c r="R70" s="38"/>
      <c r="S70" s="38"/>
      <c r="T70" s="38"/>
      <c r="U70" s="38"/>
      <c r="V70" s="38"/>
      <c r="W70" s="38"/>
      <c r="X70" s="38"/>
      <c r="Y70" s="38"/>
      <c r="Z70" s="38"/>
      <c r="AA70" s="38"/>
      <c r="AB70" s="38"/>
      <c r="AC70" s="38"/>
      <c r="AD70" s="38"/>
      <c r="AE70" s="38"/>
      <c r="AF70" s="38"/>
      <c r="AG70" s="38"/>
      <c r="AH70" s="38"/>
      <c r="AI70" s="38"/>
      <c r="AJ70" s="38"/>
      <c r="AK70" s="38"/>
      <c r="AL70" s="38"/>
      <c r="AM70" s="38"/>
      <c r="AN70" s="92"/>
    </row>
    <row r="71" spans="1:40" s="40" customFormat="1" ht="39.5" thickBot="1" x14ac:dyDescent="0.4">
      <c r="A71" s="25"/>
      <c r="B71" s="1123"/>
      <c r="C71" s="182"/>
      <c r="D71" s="183"/>
      <c r="E71" s="231" t="s">
        <v>112</v>
      </c>
      <c r="F71" s="1115">
        <v>4</v>
      </c>
      <c r="G71" s="185">
        <v>1</v>
      </c>
      <c r="H71" s="186">
        <v>1</v>
      </c>
      <c r="I71" s="232" t="s">
        <v>751</v>
      </c>
      <c r="J71" s="994" t="s">
        <v>179</v>
      </c>
      <c r="K71" s="800"/>
      <c r="L71" s="996"/>
      <c r="M71" s="837"/>
      <c r="N71" s="739" t="s">
        <v>93</v>
      </c>
      <c r="O71" s="838" t="s">
        <v>168</v>
      </c>
      <c r="P71" s="25"/>
      <c r="Q71" s="37"/>
      <c r="R71" s="38"/>
      <c r="S71" s="38"/>
      <c r="T71" s="38"/>
      <c r="U71" s="38"/>
      <c r="V71" s="38"/>
      <c r="W71" s="38"/>
      <c r="X71" s="38"/>
      <c r="Y71" s="38"/>
      <c r="Z71" s="38"/>
      <c r="AA71" s="38"/>
      <c r="AB71" s="38"/>
      <c r="AC71" s="38"/>
      <c r="AD71" s="38"/>
      <c r="AE71" s="38"/>
      <c r="AF71" s="38"/>
      <c r="AG71" s="38"/>
      <c r="AH71" s="38"/>
      <c r="AI71" s="38"/>
      <c r="AJ71" s="38"/>
      <c r="AK71" s="38"/>
      <c r="AL71" s="38"/>
      <c r="AM71" s="38"/>
      <c r="AN71" s="92"/>
    </row>
    <row r="72" spans="1:40" s="40" customFormat="1" ht="39" x14ac:dyDescent="0.35">
      <c r="A72" s="25"/>
      <c r="B72" s="1123"/>
      <c r="C72" s="52"/>
      <c r="D72" s="94"/>
      <c r="E72" s="79" t="s">
        <v>112</v>
      </c>
      <c r="F72" s="1125"/>
      <c r="G72" s="56">
        <v>1</v>
      </c>
      <c r="H72" s="57">
        <v>1</v>
      </c>
      <c r="I72" s="232" t="s">
        <v>751</v>
      </c>
      <c r="J72" s="827" t="s">
        <v>180</v>
      </c>
      <c r="K72" s="999"/>
      <c r="L72" s="997" t="s">
        <v>772</v>
      </c>
      <c r="M72" s="60"/>
      <c r="N72" s="741" t="s">
        <v>93</v>
      </c>
      <c r="O72" s="190" t="s">
        <v>168</v>
      </c>
      <c r="P72" s="25"/>
      <c r="Q72" s="37"/>
      <c r="R72" s="38"/>
      <c r="S72" s="38"/>
      <c r="T72" s="38"/>
      <c r="U72" s="38"/>
      <c r="V72" s="38"/>
      <c r="W72" s="38"/>
      <c r="X72" s="38"/>
      <c r="Y72" s="38"/>
      <c r="Z72" s="38"/>
      <c r="AA72" s="38"/>
      <c r="AB72" s="38"/>
      <c r="AC72" s="38"/>
      <c r="AD72" s="38"/>
      <c r="AE72" s="38"/>
      <c r="AF72" s="38"/>
      <c r="AG72" s="38"/>
      <c r="AH72" s="38"/>
      <c r="AI72" s="38"/>
      <c r="AJ72" s="38"/>
      <c r="AK72" s="38"/>
      <c r="AL72" s="38"/>
      <c r="AM72" s="38"/>
      <c r="AN72" s="92"/>
    </row>
    <row r="73" spans="1:40" s="40" customFormat="1" ht="52" x14ac:dyDescent="0.35">
      <c r="A73" s="25"/>
      <c r="B73" s="1123"/>
      <c r="C73" s="52"/>
      <c r="D73" s="158"/>
      <c r="E73" s="79"/>
      <c r="F73" s="1125"/>
      <c r="G73" s="56">
        <v>1</v>
      </c>
      <c r="H73" s="57">
        <v>1</v>
      </c>
      <c r="I73" s="58"/>
      <c r="J73" s="777" t="s">
        <v>181</v>
      </c>
      <c r="K73" s="822" t="s">
        <v>854</v>
      </c>
      <c r="L73" s="779" t="s">
        <v>855</v>
      </c>
      <c r="M73" s="60"/>
      <c r="N73" s="164" t="s">
        <v>93</v>
      </c>
      <c r="O73" s="329" t="s">
        <v>182</v>
      </c>
      <c r="P73" s="25"/>
      <c r="Q73" s="37"/>
      <c r="R73" s="38"/>
      <c r="S73" s="38"/>
      <c r="T73" s="38"/>
      <c r="U73" s="38"/>
      <c r="V73" s="38"/>
      <c r="W73" s="38"/>
      <c r="X73" s="38"/>
      <c r="Y73" s="38"/>
      <c r="Z73" s="38"/>
      <c r="AA73" s="38"/>
      <c r="AB73" s="38"/>
      <c r="AC73" s="38"/>
      <c r="AD73" s="38"/>
      <c r="AE73" s="38"/>
      <c r="AF73" s="38"/>
      <c r="AG73" s="38"/>
      <c r="AH73" s="38"/>
      <c r="AI73" s="38"/>
      <c r="AJ73" s="38"/>
      <c r="AK73" s="38"/>
      <c r="AL73" s="38"/>
      <c r="AM73" s="38"/>
      <c r="AN73" s="92"/>
    </row>
    <row r="74" spans="1:40" s="40" customFormat="1" ht="65" x14ac:dyDescent="0.35">
      <c r="A74" s="25"/>
      <c r="B74" s="1123"/>
      <c r="C74" s="281"/>
      <c r="D74" s="158"/>
      <c r="E74" s="426"/>
      <c r="F74" s="1125"/>
      <c r="G74" s="283">
        <v>2</v>
      </c>
      <c r="H74" s="284">
        <v>2</v>
      </c>
      <c r="I74" s="166" t="s">
        <v>751</v>
      </c>
      <c r="J74" s="777" t="s">
        <v>183</v>
      </c>
      <c r="K74" s="781" t="s">
        <v>768</v>
      </c>
      <c r="L74" s="781" t="s">
        <v>768</v>
      </c>
      <c r="M74" s="120"/>
      <c r="N74" s="672" t="s">
        <v>93</v>
      </c>
      <c r="O74" s="329" t="s">
        <v>184</v>
      </c>
      <c r="P74" s="25"/>
      <c r="Q74" s="37"/>
      <c r="R74" s="38"/>
      <c r="S74" s="38"/>
      <c r="T74" s="38"/>
      <c r="U74" s="38"/>
      <c r="V74" s="38"/>
      <c r="W74" s="38"/>
      <c r="X74" s="38"/>
      <c r="Y74" s="38"/>
      <c r="Z74" s="38"/>
      <c r="AA74" s="38"/>
      <c r="AB74" s="38"/>
      <c r="AC74" s="38"/>
      <c r="AD74" s="38"/>
      <c r="AE74" s="38"/>
      <c r="AF74" s="38"/>
      <c r="AG74" s="38"/>
      <c r="AH74" s="38"/>
      <c r="AI74" s="38"/>
      <c r="AJ74" s="38"/>
      <c r="AK74" s="38"/>
      <c r="AL74" s="38"/>
      <c r="AM74" s="38"/>
      <c r="AN74" s="92"/>
    </row>
    <row r="75" spans="1:40" s="40" customFormat="1" ht="26" x14ac:dyDescent="0.35">
      <c r="A75" s="25"/>
      <c r="B75" s="1123"/>
      <c r="C75" s="281"/>
      <c r="D75" s="158"/>
      <c r="E75" s="426"/>
      <c r="F75" s="1125"/>
      <c r="G75" s="283">
        <v>1</v>
      </c>
      <c r="H75" s="284">
        <v>1</v>
      </c>
      <c r="I75" s="166" t="s">
        <v>751</v>
      </c>
      <c r="J75" s="777" t="s">
        <v>185</v>
      </c>
      <c r="K75" s="781" t="s">
        <v>768</v>
      </c>
      <c r="L75" s="781" t="s">
        <v>768</v>
      </c>
      <c r="M75" s="120"/>
      <c r="N75" s="672" t="s">
        <v>93</v>
      </c>
      <c r="O75" s="329" t="s">
        <v>754</v>
      </c>
      <c r="P75" s="25"/>
      <c r="Q75" s="37"/>
      <c r="R75" s="38"/>
      <c r="S75" s="38"/>
      <c r="T75" s="38"/>
      <c r="U75" s="38"/>
      <c r="V75" s="38"/>
      <c r="W75" s="38"/>
      <c r="X75" s="38"/>
      <c r="Y75" s="38"/>
      <c r="Z75" s="38"/>
      <c r="AA75" s="38"/>
      <c r="AB75" s="38"/>
      <c r="AC75" s="38"/>
      <c r="AD75" s="38"/>
      <c r="AE75" s="38"/>
      <c r="AF75" s="38"/>
      <c r="AG75" s="38"/>
      <c r="AH75" s="38"/>
      <c r="AI75" s="38"/>
      <c r="AJ75" s="38"/>
      <c r="AK75" s="38"/>
      <c r="AL75" s="38"/>
      <c r="AM75" s="38"/>
      <c r="AN75" s="92"/>
    </row>
    <row r="76" spans="1:40" s="40" customFormat="1" ht="39" x14ac:dyDescent="0.35">
      <c r="A76" s="25"/>
      <c r="B76" s="1123"/>
      <c r="C76" s="281"/>
      <c r="D76" s="158"/>
      <c r="E76" s="426"/>
      <c r="F76" s="1125"/>
      <c r="G76" s="283"/>
      <c r="H76" s="284"/>
      <c r="I76" s="166"/>
      <c r="J76" s="792" t="s">
        <v>187</v>
      </c>
      <c r="K76" s="791" t="s">
        <v>763</v>
      </c>
      <c r="L76" s="121"/>
      <c r="M76" s="120"/>
      <c r="N76" s="672" t="s">
        <v>93</v>
      </c>
      <c r="O76" s="329" t="s">
        <v>186</v>
      </c>
      <c r="P76" s="25"/>
      <c r="Q76" s="37"/>
      <c r="R76" s="38"/>
      <c r="S76" s="38"/>
      <c r="T76" s="38"/>
      <c r="U76" s="38"/>
      <c r="V76" s="38"/>
      <c r="W76" s="38"/>
      <c r="X76" s="38"/>
      <c r="Y76" s="38"/>
      <c r="Z76" s="38"/>
      <c r="AA76" s="38"/>
      <c r="AB76" s="38"/>
      <c r="AC76" s="38"/>
      <c r="AD76" s="38"/>
      <c r="AE76" s="38"/>
      <c r="AF76" s="38"/>
      <c r="AG76" s="38"/>
      <c r="AH76" s="38"/>
      <c r="AI76" s="38"/>
      <c r="AJ76" s="38"/>
      <c r="AK76" s="38"/>
      <c r="AL76" s="38"/>
      <c r="AM76" s="38"/>
      <c r="AN76" s="92"/>
    </row>
    <row r="77" spans="1:40" s="40" customFormat="1" ht="26.5" thickBot="1" x14ac:dyDescent="0.4">
      <c r="A77" s="25"/>
      <c r="B77" s="1123"/>
      <c r="C77" s="281"/>
      <c r="D77" s="158"/>
      <c r="E77" s="426"/>
      <c r="F77" s="1125"/>
      <c r="G77" s="283">
        <v>1</v>
      </c>
      <c r="H77" s="284">
        <v>1</v>
      </c>
      <c r="I77" s="166" t="s">
        <v>751</v>
      </c>
      <c r="J77" s="780" t="s">
        <v>188</v>
      </c>
      <c r="K77" s="781"/>
      <c r="L77" s="782"/>
      <c r="M77" s="120"/>
      <c r="N77" s="672" t="s">
        <v>93</v>
      </c>
      <c r="O77" s="329" t="s">
        <v>756</v>
      </c>
      <c r="P77" s="25"/>
      <c r="Q77" s="37"/>
      <c r="R77" s="38"/>
      <c r="S77" s="38"/>
      <c r="T77" s="38"/>
      <c r="U77" s="38"/>
      <c r="V77" s="38"/>
      <c r="W77" s="38"/>
      <c r="X77" s="38"/>
      <c r="Y77" s="38"/>
      <c r="Z77" s="38"/>
      <c r="AA77" s="38"/>
      <c r="AB77" s="38"/>
      <c r="AC77" s="38"/>
      <c r="AD77" s="38"/>
      <c r="AE77" s="38"/>
      <c r="AF77" s="38"/>
      <c r="AG77" s="38"/>
      <c r="AH77" s="38"/>
      <c r="AI77" s="38"/>
      <c r="AJ77" s="38"/>
      <c r="AK77" s="38"/>
      <c r="AL77" s="38"/>
      <c r="AM77" s="38"/>
      <c r="AN77" s="92"/>
    </row>
    <row r="78" spans="1:40" s="40" customFormat="1" ht="39" x14ac:dyDescent="0.35">
      <c r="A78" s="25"/>
      <c r="B78" s="1123"/>
      <c r="C78" s="694"/>
      <c r="D78" s="183"/>
      <c r="E78" s="695" t="s">
        <v>112</v>
      </c>
      <c r="F78" s="698">
        <v>1</v>
      </c>
      <c r="G78" s="699">
        <v>1</v>
      </c>
      <c r="H78" s="700">
        <v>1</v>
      </c>
      <c r="I78" s="703" t="s">
        <v>751</v>
      </c>
      <c r="J78" s="765" t="s">
        <v>189</v>
      </c>
      <c r="K78" s="763"/>
      <c r="L78" s="766"/>
      <c r="M78" s="705"/>
      <c r="N78" s="872" t="s">
        <v>122</v>
      </c>
      <c r="O78" s="707" t="s">
        <v>190</v>
      </c>
      <c r="P78" s="25"/>
      <c r="Q78" s="37"/>
      <c r="R78" s="38"/>
      <c r="S78" s="38"/>
      <c r="T78" s="38"/>
      <c r="U78" s="38"/>
      <c r="V78" s="38"/>
      <c r="W78" s="38"/>
      <c r="X78" s="38"/>
      <c r="Y78" s="38"/>
      <c r="Z78" s="38"/>
      <c r="AA78" s="38"/>
      <c r="AB78" s="38"/>
      <c r="AC78" s="38"/>
      <c r="AD78" s="38"/>
      <c r="AE78" s="38"/>
      <c r="AF78" s="38"/>
      <c r="AG78" s="38"/>
      <c r="AH78" s="38"/>
      <c r="AI78" s="38"/>
      <c r="AJ78" s="38"/>
      <c r="AK78" s="38"/>
      <c r="AL78" s="38"/>
      <c r="AM78" s="38"/>
      <c r="AN78" s="92"/>
    </row>
    <row r="79" spans="1:40" s="40" customFormat="1" ht="53" thickBot="1" x14ac:dyDescent="0.4">
      <c r="A79" s="25"/>
      <c r="B79" s="1123"/>
      <c r="C79" s="696"/>
      <c r="D79" s="203"/>
      <c r="E79" s="697"/>
      <c r="F79" s="698"/>
      <c r="G79" s="701">
        <v>1</v>
      </c>
      <c r="H79" s="702">
        <v>1</v>
      </c>
      <c r="I79" s="402"/>
      <c r="J79" s="824" t="s">
        <v>191</v>
      </c>
      <c r="K79" s="826" t="s">
        <v>793</v>
      </c>
      <c r="L79" s="825"/>
      <c r="M79" s="706"/>
      <c r="N79" s="873" t="s">
        <v>122</v>
      </c>
      <c r="O79" s="965" t="s">
        <v>192</v>
      </c>
      <c r="P79" s="25"/>
      <c r="Q79" s="37"/>
      <c r="R79" s="38"/>
      <c r="S79" s="38"/>
      <c r="T79" s="38"/>
      <c r="U79" s="38"/>
      <c r="V79" s="38"/>
      <c r="W79" s="38"/>
      <c r="X79" s="38"/>
      <c r="Y79" s="38"/>
      <c r="Z79" s="38"/>
      <c r="AA79" s="38"/>
      <c r="AB79" s="38"/>
      <c r="AC79" s="38"/>
      <c r="AD79" s="38"/>
      <c r="AE79" s="38"/>
      <c r="AF79" s="38"/>
      <c r="AG79" s="38"/>
      <c r="AH79" s="38"/>
      <c r="AI79" s="38"/>
      <c r="AJ79" s="38"/>
      <c r="AK79" s="38"/>
      <c r="AL79" s="38"/>
      <c r="AM79" s="38"/>
      <c r="AN79" s="92"/>
    </row>
    <row r="80" spans="1:40" s="40" customFormat="1" ht="39.5" thickBot="1" x14ac:dyDescent="0.4">
      <c r="A80" s="25"/>
      <c r="B80" s="1123"/>
      <c r="C80" s="220"/>
      <c r="D80" s="693"/>
      <c r="E80" s="267" t="s">
        <v>112</v>
      </c>
      <c r="F80" s="268">
        <v>1</v>
      </c>
      <c r="G80" s="223">
        <v>1</v>
      </c>
      <c r="H80" s="224">
        <v>1</v>
      </c>
      <c r="I80" s="269" t="s">
        <v>751</v>
      </c>
      <c r="J80" s="769" t="s">
        <v>193</v>
      </c>
      <c r="K80" s="770"/>
      <c r="L80" s="771"/>
      <c r="M80" s="227"/>
      <c r="N80" s="966" t="s">
        <v>124</v>
      </c>
      <c r="O80" s="229" t="s">
        <v>194</v>
      </c>
      <c r="P80" s="25"/>
      <c r="Q80" s="37"/>
      <c r="R80" s="38"/>
      <c r="S80" s="38"/>
      <c r="T80" s="38"/>
      <c r="U80" s="38"/>
      <c r="V80" s="38"/>
      <c r="W80" s="38"/>
      <c r="X80" s="38"/>
      <c r="Y80" s="38"/>
      <c r="Z80" s="38"/>
      <c r="AA80" s="38"/>
      <c r="AB80" s="38"/>
      <c r="AC80" s="38"/>
      <c r="AD80" s="38"/>
      <c r="AE80" s="38"/>
      <c r="AF80" s="38"/>
      <c r="AG80" s="38"/>
      <c r="AH80" s="38"/>
      <c r="AI80" s="38"/>
      <c r="AJ80" s="38"/>
      <c r="AK80" s="38"/>
      <c r="AL80" s="38"/>
      <c r="AM80" s="38"/>
      <c r="AN80" s="92"/>
    </row>
    <row r="81" spans="1:40" s="40" customFormat="1" ht="39.5" thickBot="1" x14ac:dyDescent="0.4">
      <c r="A81" s="25"/>
      <c r="B81" s="1123"/>
      <c r="C81" s="206"/>
      <c r="D81" s="236"/>
      <c r="E81" s="237" t="s">
        <v>112</v>
      </c>
      <c r="F81" s="209">
        <v>1</v>
      </c>
      <c r="G81" s="210"/>
      <c r="H81" s="211"/>
      <c r="I81" s="238"/>
      <c r="J81" s="793" t="s">
        <v>195</v>
      </c>
      <c r="K81" s="791" t="s">
        <v>763</v>
      </c>
      <c r="L81" s="214"/>
      <c r="M81" s="213"/>
      <c r="N81" s="967" t="s">
        <v>128</v>
      </c>
      <c r="O81" s="215" t="s">
        <v>196</v>
      </c>
      <c r="P81" s="25"/>
      <c r="Q81" s="37"/>
      <c r="R81" s="38"/>
      <c r="S81" s="38"/>
      <c r="T81" s="38"/>
      <c r="U81" s="38"/>
      <c r="V81" s="38"/>
      <c r="W81" s="38"/>
      <c r="X81" s="38"/>
      <c r="Y81" s="38"/>
      <c r="Z81" s="38"/>
      <c r="AA81" s="38"/>
      <c r="AB81" s="38"/>
      <c r="AC81" s="38"/>
      <c r="AD81" s="38"/>
      <c r="AE81" s="38"/>
      <c r="AF81" s="38"/>
      <c r="AG81" s="38"/>
      <c r="AH81" s="38"/>
      <c r="AI81" s="38"/>
      <c r="AJ81" s="38"/>
      <c r="AK81" s="38"/>
      <c r="AL81" s="38"/>
      <c r="AM81" s="38"/>
      <c r="AN81" s="92"/>
    </row>
    <row r="82" spans="1:40" s="40" customFormat="1" ht="39" x14ac:dyDescent="0.35">
      <c r="A82" s="25"/>
      <c r="B82" s="1123"/>
      <c r="C82" s="182"/>
      <c r="D82" s="183"/>
      <c r="E82" s="231" t="s">
        <v>112</v>
      </c>
      <c r="F82" s="1115">
        <v>3</v>
      </c>
      <c r="G82" s="185">
        <v>1</v>
      </c>
      <c r="H82" s="186">
        <v>1</v>
      </c>
      <c r="I82" s="232"/>
      <c r="J82" s="755" t="s">
        <v>197</v>
      </c>
      <c r="K82" s="800" t="s">
        <v>767</v>
      </c>
      <c r="L82" s="757"/>
      <c r="M82" s="709"/>
      <c r="N82" s="872" t="s">
        <v>95</v>
      </c>
      <c r="O82" s="712" t="s">
        <v>743</v>
      </c>
      <c r="P82" s="25"/>
      <c r="Q82" s="37"/>
      <c r="R82" s="38"/>
      <c r="S82" s="38"/>
      <c r="T82" s="38"/>
      <c r="U82" s="38"/>
      <c r="V82" s="38"/>
      <c r="W82" s="38"/>
      <c r="X82" s="38"/>
      <c r="Y82" s="38"/>
      <c r="Z82" s="38"/>
      <c r="AA82" s="38"/>
      <c r="AB82" s="38"/>
      <c r="AC82" s="38"/>
      <c r="AD82" s="38"/>
      <c r="AE82" s="38"/>
      <c r="AF82" s="38"/>
      <c r="AG82" s="38"/>
      <c r="AH82" s="38"/>
      <c r="AI82" s="38"/>
      <c r="AJ82" s="38"/>
      <c r="AK82" s="38"/>
      <c r="AL82" s="38"/>
      <c r="AM82" s="38"/>
      <c r="AN82" s="92"/>
    </row>
    <row r="83" spans="1:40" s="40" customFormat="1" ht="39.5" x14ac:dyDescent="0.35">
      <c r="A83" s="25"/>
      <c r="B83" s="1123"/>
      <c r="C83" s="52"/>
      <c r="D83" s="94"/>
      <c r="E83" s="79" t="s">
        <v>112</v>
      </c>
      <c r="F83" s="1125"/>
      <c r="G83" s="56">
        <v>1</v>
      </c>
      <c r="H83" s="57">
        <v>1</v>
      </c>
      <c r="I83" s="58"/>
      <c r="J83" s="777" t="s">
        <v>199</v>
      </c>
      <c r="K83" s="822" t="s">
        <v>791</v>
      </c>
      <c r="L83" s="779"/>
      <c r="M83" s="710"/>
      <c r="N83" s="715" t="s">
        <v>95</v>
      </c>
      <c r="O83" s="713" t="s">
        <v>174</v>
      </c>
      <c r="P83" s="25"/>
      <c r="Q83" s="37"/>
      <c r="R83" s="38"/>
      <c r="S83" s="38"/>
      <c r="T83" s="38"/>
      <c r="U83" s="38"/>
      <c r="V83" s="38"/>
      <c r="W83" s="38"/>
      <c r="X83" s="38"/>
      <c r="Y83" s="38"/>
      <c r="Z83" s="38"/>
      <c r="AA83" s="38"/>
      <c r="AB83" s="38"/>
      <c r="AC83" s="38"/>
      <c r="AD83" s="38"/>
      <c r="AE83" s="38"/>
      <c r="AF83" s="38"/>
      <c r="AG83" s="38"/>
      <c r="AH83" s="38"/>
      <c r="AI83" s="38"/>
      <c r="AJ83" s="38"/>
      <c r="AK83" s="38"/>
      <c r="AL83" s="38"/>
      <c r="AM83" s="38"/>
      <c r="AN83" s="92"/>
    </row>
    <row r="84" spans="1:40" s="40" customFormat="1" ht="40" thickBot="1" x14ac:dyDescent="0.4">
      <c r="A84" s="25"/>
      <c r="B84" s="1123"/>
      <c r="C84" s="192"/>
      <c r="D84" s="347"/>
      <c r="E84" s="234"/>
      <c r="F84" s="1116"/>
      <c r="G84" s="195">
        <v>1</v>
      </c>
      <c r="H84" s="196">
        <v>1</v>
      </c>
      <c r="I84" s="235"/>
      <c r="J84" s="758" t="s">
        <v>201</v>
      </c>
      <c r="K84" s="822" t="s">
        <v>792</v>
      </c>
      <c r="L84" s="760"/>
      <c r="M84" s="711"/>
      <c r="N84" s="873" t="s">
        <v>95</v>
      </c>
      <c r="O84" s="714" t="s">
        <v>744</v>
      </c>
      <c r="P84" s="25"/>
      <c r="Q84" s="37"/>
      <c r="R84" s="38"/>
      <c r="S84" s="38"/>
      <c r="T84" s="38"/>
      <c r="U84" s="38"/>
      <c r="V84" s="38"/>
      <c r="W84" s="38"/>
      <c r="X84" s="38"/>
      <c r="Y84" s="38"/>
      <c r="Z84" s="38"/>
      <c r="AA84" s="38"/>
      <c r="AB84" s="38"/>
      <c r="AC84" s="38"/>
      <c r="AD84" s="38"/>
      <c r="AE84" s="38"/>
      <c r="AF84" s="38"/>
      <c r="AG84" s="38"/>
      <c r="AH84" s="38"/>
      <c r="AI84" s="38"/>
      <c r="AJ84" s="38"/>
      <c r="AK84" s="38"/>
      <c r="AL84" s="38"/>
      <c r="AM84" s="38"/>
      <c r="AN84" s="92"/>
    </row>
    <row r="85" spans="1:40" s="40" customFormat="1" ht="39" x14ac:dyDescent="0.35">
      <c r="A85" s="25"/>
      <c r="B85" s="1123"/>
      <c r="C85" s="182"/>
      <c r="D85" s="183"/>
      <c r="E85" s="231" t="s">
        <v>112</v>
      </c>
      <c r="F85" s="1115">
        <v>2</v>
      </c>
      <c r="G85" s="185">
        <v>1</v>
      </c>
      <c r="H85" s="186">
        <v>1</v>
      </c>
      <c r="I85" s="232" t="s">
        <v>751</v>
      </c>
      <c r="J85" s="755" t="s">
        <v>202</v>
      </c>
      <c r="K85" s="767" t="s">
        <v>203</v>
      </c>
      <c r="L85" s="768"/>
      <c r="M85" s="308"/>
      <c r="N85" s="968" t="s">
        <v>98</v>
      </c>
      <c r="O85" s="310" t="s">
        <v>204</v>
      </c>
      <c r="P85" s="25"/>
      <c r="Q85" s="37"/>
      <c r="R85" s="38"/>
      <c r="S85" s="38"/>
      <c r="T85" s="38"/>
      <c r="U85" s="38"/>
      <c r="V85" s="38"/>
      <c r="W85" s="38"/>
      <c r="X85" s="38"/>
      <c r="Y85" s="38"/>
      <c r="Z85" s="38"/>
      <c r="AA85" s="38"/>
      <c r="AB85" s="38"/>
      <c r="AC85" s="38"/>
      <c r="AD85" s="38"/>
      <c r="AE85" s="38"/>
      <c r="AF85" s="38"/>
      <c r="AG85" s="38"/>
      <c r="AH85" s="38"/>
      <c r="AI85" s="38"/>
      <c r="AJ85" s="38"/>
      <c r="AK85" s="38"/>
      <c r="AL85" s="38"/>
      <c r="AM85" s="38"/>
      <c r="AN85" s="92"/>
    </row>
    <row r="86" spans="1:40" s="40" customFormat="1" ht="52.5" x14ac:dyDescent="0.35">
      <c r="A86" s="25"/>
      <c r="B86" s="1123"/>
      <c r="C86" s="242"/>
      <c r="D86" s="93"/>
      <c r="E86" s="244"/>
      <c r="F86" s="1125"/>
      <c r="G86" s="246">
        <v>1</v>
      </c>
      <c r="H86" s="247">
        <v>1</v>
      </c>
      <c r="I86" s="248"/>
      <c r="J86" s="827" t="s">
        <v>205</v>
      </c>
      <c r="K86" s="826" t="s">
        <v>793</v>
      </c>
      <c r="L86" s="828"/>
      <c r="M86" s="68"/>
      <c r="N86" s="969" t="s">
        <v>98</v>
      </c>
      <c r="O86" s="311" t="s">
        <v>207</v>
      </c>
      <c r="P86" s="25"/>
      <c r="Q86" s="37"/>
      <c r="R86" s="38"/>
      <c r="S86" s="38"/>
      <c r="T86" s="38"/>
      <c r="U86" s="38"/>
      <c r="V86" s="38"/>
      <c r="W86" s="38"/>
      <c r="X86" s="38"/>
      <c r="Y86" s="38"/>
      <c r="Z86" s="38"/>
      <c r="AA86" s="38"/>
      <c r="AB86" s="38"/>
      <c r="AC86" s="38"/>
      <c r="AD86" s="38"/>
      <c r="AE86" s="38"/>
      <c r="AF86" s="38"/>
      <c r="AG86" s="38"/>
      <c r="AH86" s="38"/>
      <c r="AI86" s="38"/>
      <c r="AJ86" s="38"/>
      <c r="AK86" s="38"/>
      <c r="AL86" s="38"/>
      <c r="AM86" s="38"/>
      <c r="AN86" s="92"/>
    </row>
    <row r="87" spans="1:40" s="40" customFormat="1" ht="52.5" x14ac:dyDescent="0.35">
      <c r="A87" s="25"/>
      <c r="B87" s="1123"/>
      <c r="C87" s="242"/>
      <c r="D87" s="93"/>
      <c r="E87" s="244"/>
      <c r="F87" s="1125"/>
      <c r="G87" s="246">
        <v>1</v>
      </c>
      <c r="H87" s="247">
        <v>1</v>
      </c>
      <c r="I87" s="248"/>
      <c r="J87" s="827" t="s">
        <v>208</v>
      </c>
      <c r="K87" s="826" t="s">
        <v>793</v>
      </c>
      <c r="L87" s="828"/>
      <c r="M87" s="68"/>
      <c r="N87" s="969" t="s">
        <v>98</v>
      </c>
      <c r="O87" s="682" t="s">
        <v>209</v>
      </c>
      <c r="P87" s="25"/>
      <c r="Q87" s="37"/>
      <c r="R87" s="38"/>
      <c r="S87" s="38"/>
      <c r="T87" s="38"/>
      <c r="U87" s="38"/>
      <c r="V87" s="38"/>
      <c r="W87" s="38"/>
      <c r="X87" s="38"/>
      <c r="Y87" s="38"/>
      <c r="Z87" s="38"/>
      <c r="AA87" s="38"/>
      <c r="AB87" s="38"/>
      <c r="AC87" s="38"/>
      <c r="AD87" s="38"/>
      <c r="AE87" s="38"/>
      <c r="AF87" s="38"/>
      <c r="AG87" s="38"/>
      <c r="AH87" s="38"/>
      <c r="AI87" s="38"/>
      <c r="AJ87" s="38"/>
      <c r="AK87" s="38"/>
      <c r="AL87" s="38"/>
      <c r="AM87" s="38"/>
      <c r="AN87" s="92"/>
    </row>
    <row r="88" spans="1:40" s="40" customFormat="1" ht="39.5" thickBot="1" x14ac:dyDescent="0.4">
      <c r="A88" s="25"/>
      <c r="B88" s="1123"/>
      <c r="C88" s="192"/>
      <c r="D88" s="233"/>
      <c r="E88" s="234" t="s">
        <v>112</v>
      </c>
      <c r="F88" s="1116"/>
      <c r="G88" s="195"/>
      <c r="H88" s="196"/>
      <c r="I88" s="235"/>
      <c r="J88" s="795" t="s">
        <v>746</v>
      </c>
      <c r="K88" s="791" t="s">
        <v>763</v>
      </c>
      <c r="L88" s="228"/>
      <c r="M88" s="227"/>
      <c r="N88" s="447" t="s">
        <v>98</v>
      </c>
      <c r="O88" s="200" t="s">
        <v>745</v>
      </c>
      <c r="P88" s="25"/>
      <c r="Q88" s="37"/>
      <c r="R88" s="38"/>
      <c r="S88" s="38"/>
      <c r="T88" s="38"/>
      <c r="U88" s="38"/>
      <c r="V88" s="38"/>
      <c r="W88" s="38"/>
      <c r="X88" s="38"/>
      <c r="Y88" s="38"/>
      <c r="Z88" s="38"/>
      <c r="AA88" s="38"/>
      <c r="AB88" s="38"/>
      <c r="AC88" s="38"/>
      <c r="AD88" s="38"/>
      <c r="AE88" s="38"/>
      <c r="AF88" s="38"/>
      <c r="AG88" s="38"/>
      <c r="AH88" s="38"/>
      <c r="AI88" s="38"/>
      <c r="AJ88" s="38"/>
      <c r="AK88" s="38"/>
      <c r="AL88" s="38"/>
      <c r="AM88" s="38"/>
      <c r="AN88" s="92"/>
    </row>
    <row r="89" spans="1:40" s="40" customFormat="1" ht="52.5" x14ac:dyDescent="0.35">
      <c r="A89" s="25"/>
      <c r="B89" s="1123"/>
      <c r="C89" s="160"/>
      <c r="D89" s="276"/>
      <c r="E89" s="162" t="s">
        <v>112</v>
      </c>
      <c r="F89" s="1125">
        <v>2</v>
      </c>
      <c r="G89" s="117">
        <v>1</v>
      </c>
      <c r="H89" s="118">
        <v>1</v>
      </c>
      <c r="I89" s="119"/>
      <c r="J89" s="823" t="s">
        <v>211</v>
      </c>
      <c r="K89" s="826" t="s">
        <v>793</v>
      </c>
      <c r="L89" s="1000"/>
      <c r="M89" s="250"/>
      <c r="N89" s="451" t="s">
        <v>103</v>
      </c>
      <c r="O89" s="674" t="s">
        <v>204</v>
      </c>
      <c r="P89" s="25"/>
      <c r="Q89" s="37"/>
      <c r="R89" s="38"/>
      <c r="S89" s="38"/>
      <c r="T89" s="38"/>
      <c r="U89" s="38"/>
      <c r="V89" s="38"/>
      <c r="W89" s="38"/>
      <c r="X89" s="38"/>
      <c r="Y89" s="38"/>
      <c r="Z89" s="38"/>
      <c r="AA89" s="38"/>
      <c r="AB89" s="38"/>
      <c r="AC89" s="38"/>
      <c r="AD89" s="38"/>
      <c r="AE89" s="38"/>
      <c r="AF89" s="38"/>
      <c r="AG89" s="38"/>
      <c r="AH89" s="38"/>
      <c r="AI89" s="38"/>
      <c r="AJ89" s="38"/>
      <c r="AK89" s="38"/>
      <c r="AL89" s="38"/>
      <c r="AM89" s="38"/>
      <c r="AN89" s="92"/>
    </row>
    <row r="90" spans="1:40" s="40" customFormat="1" ht="39.5" x14ac:dyDescent="0.35">
      <c r="A90" s="25"/>
      <c r="B90" s="1123"/>
      <c r="C90" s="242"/>
      <c r="D90" s="93"/>
      <c r="E90" s="244"/>
      <c r="F90" s="1125"/>
      <c r="G90" s="246">
        <v>1</v>
      </c>
      <c r="H90" s="247">
        <v>1</v>
      </c>
      <c r="I90" s="248"/>
      <c r="J90" s="827" t="s">
        <v>212</v>
      </c>
      <c r="K90" s="822" t="s">
        <v>792</v>
      </c>
      <c r="L90" s="828"/>
      <c r="M90" s="68"/>
      <c r="N90" s="295" t="s">
        <v>103</v>
      </c>
      <c r="O90" s="685" t="s">
        <v>207</v>
      </c>
      <c r="P90" s="25"/>
      <c r="Q90" s="37"/>
      <c r="R90" s="38"/>
      <c r="S90" s="38"/>
      <c r="T90" s="38"/>
      <c r="U90" s="38"/>
      <c r="V90" s="38"/>
      <c r="W90" s="38"/>
      <c r="X90" s="38"/>
      <c r="Y90" s="38"/>
      <c r="Z90" s="38"/>
      <c r="AA90" s="38"/>
      <c r="AB90" s="38"/>
      <c r="AC90" s="38"/>
      <c r="AD90" s="38"/>
      <c r="AE90" s="38"/>
      <c r="AF90" s="38"/>
      <c r="AG90" s="38"/>
      <c r="AH90" s="38"/>
      <c r="AI90" s="38"/>
      <c r="AJ90" s="38"/>
      <c r="AK90" s="38"/>
      <c r="AL90" s="38"/>
      <c r="AM90" s="38"/>
      <c r="AN90" s="92"/>
    </row>
    <row r="91" spans="1:40" s="40" customFormat="1" ht="52.5" x14ac:dyDescent="0.35">
      <c r="A91" s="25"/>
      <c r="B91" s="1123"/>
      <c r="C91" s="242"/>
      <c r="D91" s="93"/>
      <c r="E91" s="244"/>
      <c r="F91" s="1125"/>
      <c r="G91" s="246">
        <v>1</v>
      </c>
      <c r="H91" s="247">
        <v>1</v>
      </c>
      <c r="I91" s="248"/>
      <c r="J91" s="827" t="s">
        <v>213</v>
      </c>
      <c r="K91" s="826" t="s">
        <v>793</v>
      </c>
      <c r="L91" s="828"/>
      <c r="M91" s="68"/>
      <c r="N91" s="295" t="s">
        <v>103</v>
      </c>
      <c r="O91" s="685" t="s">
        <v>209</v>
      </c>
      <c r="P91" s="25"/>
      <c r="Q91" s="37"/>
      <c r="R91" s="38"/>
      <c r="S91" s="38"/>
      <c r="T91" s="38"/>
      <c r="U91" s="38"/>
      <c r="V91" s="38"/>
      <c r="W91" s="38"/>
      <c r="X91" s="38"/>
      <c r="Y91" s="38"/>
      <c r="Z91" s="38"/>
      <c r="AA91" s="38"/>
      <c r="AB91" s="38"/>
      <c r="AC91" s="38"/>
      <c r="AD91" s="38"/>
      <c r="AE91" s="38"/>
      <c r="AF91" s="38"/>
      <c r="AG91" s="38"/>
      <c r="AH91" s="38"/>
      <c r="AI91" s="38"/>
      <c r="AJ91" s="38"/>
      <c r="AK91" s="38"/>
      <c r="AL91" s="38"/>
      <c r="AM91" s="38"/>
      <c r="AN91" s="92"/>
    </row>
    <row r="92" spans="1:40" s="40" customFormat="1" ht="39.5" thickBot="1" x14ac:dyDescent="0.4">
      <c r="A92" s="25"/>
      <c r="B92" s="1123"/>
      <c r="C92" s="192"/>
      <c r="D92" s="233"/>
      <c r="E92" s="234" t="s">
        <v>112</v>
      </c>
      <c r="F92" s="1116"/>
      <c r="G92" s="195"/>
      <c r="H92" s="196"/>
      <c r="I92" s="235"/>
      <c r="J92" s="794" t="s">
        <v>214</v>
      </c>
      <c r="K92" s="791" t="s">
        <v>763</v>
      </c>
      <c r="L92" s="228"/>
      <c r="M92" s="227"/>
      <c r="N92" s="447" t="s">
        <v>103</v>
      </c>
      <c r="O92" s="200" t="s">
        <v>196</v>
      </c>
      <c r="P92" s="25"/>
      <c r="Q92" s="37"/>
      <c r="R92" s="38"/>
      <c r="S92" s="38"/>
      <c r="T92" s="38"/>
      <c r="U92" s="38"/>
      <c r="V92" s="38"/>
      <c r="W92" s="38"/>
      <c r="X92" s="38"/>
      <c r="Y92" s="38"/>
      <c r="Z92" s="38"/>
      <c r="AA92" s="38"/>
      <c r="AB92" s="38"/>
      <c r="AC92" s="38"/>
      <c r="AD92" s="38"/>
      <c r="AE92" s="38"/>
      <c r="AF92" s="38"/>
      <c r="AG92" s="38"/>
      <c r="AH92" s="38"/>
      <c r="AI92" s="38"/>
      <c r="AJ92" s="38"/>
      <c r="AK92" s="38"/>
      <c r="AL92" s="38"/>
      <c r="AM92" s="38"/>
      <c r="AN92" s="92"/>
    </row>
    <row r="93" spans="1:40" s="40" customFormat="1" ht="53" thickBot="1" x14ac:dyDescent="0.4">
      <c r="A93" s="25"/>
      <c r="B93" s="1123"/>
      <c r="C93" s="206"/>
      <c r="D93" s="236"/>
      <c r="E93" s="237" t="s">
        <v>112</v>
      </c>
      <c r="F93" s="209">
        <v>1</v>
      </c>
      <c r="G93" s="210">
        <v>1</v>
      </c>
      <c r="H93" s="211">
        <v>1</v>
      </c>
      <c r="I93" s="238"/>
      <c r="J93" s="774" t="s">
        <v>215</v>
      </c>
      <c r="K93" s="826" t="s">
        <v>793</v>
      </c>
      <c r="L93" s="775"/>
      <c r="M93" s="213"/>
      <c r="N93" s="450" t="s">
        <v>130</v>
      </c>
      <c r="O93" s="215" t="s">
        <v>216</v>
      </c>
      <c r="P93" s="25"/>
      <c r="Q93" s="37"/>
      <c r="R93" s="38"/>
      <c r="S93" s="38"/>
      <c r="T93" s="38"/>
      <c r="U93" s="38"/>
      <c r="V93" s="38"/>
      <c r="W93" s="38"/>
      <c r="X93" s="38"/>
      <c r="Y93" s="38"/>
      <c r="Z93" s="38"/>
      <c r="AA93" s="38"/>
      <c r="AB93" s="38"/>
      <c r="AC93" s="38"/>
      <c r="AD93" s="38"/>
      <c r="AE93" s="38"/>
      <c r="AF93" s="38"/>
      <c r="AG93" s="38"/>
      <c r="AH93" s="38"/>
      <c r="AI93" s="38"/>
      <c r="AJ93" s="38"/>
      <c r="AK93" s="38"/>
      <c r="AL93" s="38"/>
      <c r="AM93" s="38"/>
      <c r="AN93" s="92"/>
    </row>
    <row r="94" spans="1:40" s="40" customFormat="1" ht="39.5" thickBot="1" x14ac:dyDescent="0.4">
      <c r="A94" s="25"/>
      <c r="B94" s="1123"/>
      <c r="C94" s="182"/>
      <c r="D94" s="289"/>
      <c r="E94" s="231" t="s">
        <v>112</v>
      </c>
      <c r="F94" s="1115">
        <v>4</v>
      </c>
      <c r="G94" s="185">
        <v>1</v>
      </c>
      <c r="H94" s="186">
        <v>1</v>
      </c>
      <c r="I94" s="232" t="s">
        <v>751</v>
      </c>
      <c r="J94" s="755" t="s">
        <v>217</v>
      </c>
      <c r="K94" s="756" t="s">
        <v>773</v>
      </c>
      <c r="L94" s="757"/>
      <c r="M94" s="188"/>
      <c r="N94" s="444" t="s">
        <v>106</v>
      </c>
      <c r="O94" s="190" t="s">
        <v>755</v>
      </c>
      <c r="P94" s="25"/>
      <c r="Q94" s="37"/>
      <c r="R94" s="38"/>
      <c r="S94" s="38"/>
      <c r="T94" s="38"/>
      <c r="U94" s="38"/>
      <c r="V94" s="38"/>
      <c r="W94" s="38"/>
      <c r="X94" s="38"/>
      <c r="Y94" s="38"/>
      <c r="Z94" s="38"/>
      <c r="AA94" s="38"/>
      <c r="AB94" s="38"/>
      <c r="AC94" s="38"/>
      <c r="AD94" s="38"/>
      <c r="AE94" s="38"/>
      <c r="AF94" s="38"/>
      <c r="AG94" s="38"/>
      <c r="AH94" s="38"/>
      <c r="AI94" s="38"/>
      <c r="AJ94" s="38"/>
      <c r="AK94" s="38"/>
      <c r="AL94" s="38"/>
      <c r="AM94" s="38"/>
      <c r="AN94" s="92"/>
    </row>
    <row r="95" spans="1:40" s="40" customFormat="1" ht="39.5" thickBot="1" x14ac:dyDescent="0.4">
      <c r="A95" s="25"/>
      <c r="B95" s="1124"/>
      <c r="C95" s="52"/>
      <c r="D95" s="63"/>
      <c r="E95" s="79" t="s">
        <v>112</v>
      </c>
      <c r="F95" s="1125"/>
      <c r="G95" s="56"/>
      <c r="H95" s="57">
        <v>1</v>
      </c>
      <c r="I95" s="58"/>
      <c r="J95" s="796" t="s">
        <v>218</v>
      </c>
      <c r="K95" s="829" t="s">
        <v>764</v>
      </c>
      <c r="L95" s="61"/>
      <c r="M95" s="60"/>
      <c r="N95" s="328" t="s">
        <v>106</v>
      </c>
      <c r="O95" s="190" t="s">
        <v>196</v>
      </c>
      <c r="P95" s="25"/>
      <c r="Q95" s="37"/>
      <c r="R95" s="38"/>
      <c r="S95" s="38"/>
      <c r="T95" s="38"/>
      <c r="U95" s="38"/>
      <c r="V95" s="38"/>
      <c r="W95" s="38"/>
      <c r="X95" s="38"/>
      <c r="Y95" s="38"/>
      <c r="Z95" s="38"/>
      <c r="AA95" s="38"/>
      <c r="AB95" s="38"/>
      <c r="AC95" s="38"/>
      <c r="AD95" s="38"/>
      <c r="AE95" s="38"/>
      <c r="AF95" s="38"/>
      <c r="AG95" s="38"/>
      <c r="AH95" s="38"/>
      <c r="AI95" s="38"/>
      <c r="AJ95" s="38"/>
      <c r="AK95" s="38"/>
      <c r="AL95" s="38"/>
      <c r="AM95" s="38"/>
      <c r="AN95" s="92"/>
    </row>
    <row r="96" spans="1:40" s="40" customFormat="1" ht="26.5" x14ac:dyDescent="0.35">
      <c r="A96" s="25"/>
      <c r="B96" s="39"/>
      <c r="C96" s="160"/>
      <c r="D96" s="161"/>
      <c r="E96" s="162"/>
      <c r="F96" s="1125"/>
      <c r="G96" s="117"/>
      <c r="H96" s="118"/>
      <c r="I96" s="119"/>
      <c r="J96" s="792" t="s">
        <v>219</v>
      </c>
      <c r="K96" s="791" t="s">
        <v>763</v>
      </c>
      <c r="L96" s="251"/>
      <c r="M96" s="250"/>
      <c r="N96" s="449" t="s">
        <v>106</v>
      </c>
      <c r="O96" s="329" t="s">
        <v>220</v>
      </c>
      <c r="P96" s="25"/>
      <c r="Q96" s="37"/>
      <c r="R96" s="38"/>
      <c r="S96" s="38"/>
      <c r="T96" s="38"/>
      <c r="U96" s="38"/>
      <c r="V96" s="38"/>
      <c r="W96" s="38"/>
      <c r="X96" s="38"/>
      <c r="Y96" s="38"/>
      <c r="Z96" s="38"/>
      <c r="AA96" s="38"/>
      <c r="AB96" s="38"/>
      <c r="AC96" s="38"/>
      <c r="AD96" s="38"/>
      <c r="AE96" s="38"/>
      <c r="AF96" s="38"/>
      <c r="AG96" s="38"/>
      <c r="AH96" s="38"/>
      <c r="AI96" s="38"/>
      <c r="AJ96" s="38"/>
      <c r="AK96" s="38"/>
      <c r="AL96" s="38"/>
      <c r="AM96" s="38"/>
      <c r="AN96" s="92"/>
    </row>
    <row r="97" spans="1:40" s="40" customFormat="1" ht="52.5" x14ac:dyDescent="0.35">
      <c r="A97" s="25"/>
      <c r="B97" s="39"/>
      <c r="C97" s="242"/>
      <c r="D97" s="675"/>
      <c r="E97" s="244"/>
      <c r="F97" s="1125"/>
      <c r="G97" s="246">
        <v>1</v>
      </c>
      <c r="H97" s="247">
        <v>1</v>
      </c>
      <c r="I97" s="248"/>
      <c r="J97" s="827" t="s">
        <v>221</v>
      </c>
      <c r="K97" s="826" t="s">
        <v>793</v>
      </c>
      <c r="L97" s="828"/>
      <c r="M97" s="68"/>
      <c r="N97" s="295" t="s">
        <v>106</v>
      </c>
      <c r="O97" s="295" t="s">
        <v>209</v>
      </c>
      <c r="P97" s="25"/>
      <c r="Q97" s="37"/>
      <c r="R97" s="38"/>
      <c r="S97" s="38"/>
      <c r="T97" s="38"/>
      <c r="U97" s="38"/>
      <c r="V97" s="38"/>
      <c r="W97" s="38"/>
      <c r="X97" s="38"/>
      <c r="Y97" s="38"/>
      <c r="Z97" s="38"/>
      <c r="AA97" s="38"/>
      <c r="AB97" s="38"/>
      <c r="AC97" s="38"/>
      <c r="AD97" s="38"/>
      <c r="AE97" s="38"/>
      <c r="AF97" s="38"/>
      <c r="AG97" s="38"/>
      <c r="AH97" s="38"/>
      <c r="AI97" s="38"/>
      <c r="AJ97" s="38"/>
      <c r="AK97" s="38"/>
      <c r="AL97" s="38"/>
      <c r="AM97" s="38"/>
      <c r="AN97" s="92"/>
    </row>
    <row r="98" spans="1:40" s="40" customFormat="1" ht="39.5" thickBot="1" x14ac:dyDescent="0.4">
      <c r="A98" s="25"/>
      <c r="B98" s="39"/>
      <c r="C98" s="242"/>
      <c r="D98" s="675"/>
      <c r="E98" s="244"/>
      <c r="F98" s="1125"/>
      <c r="G98" s="246"/>
      <c r="H98" s="247"/>
      <c r="I98" s="248"/>
      <c r="J98" s="961" t="s">
        <v>222</v>
      </c>
      <c r="K98" s="962" t="s">
        <v>763</v>
      </c>
      <c r="L98" s="379"/>
      <c r="M98" s="378"/>
      <c r="N98" s="390" t="s">
        <v>106</v>
      </c>
      <c r="O98" s="390" t="s">
        <v>207</v>
      </c>
      <c r="P98" s="25"/>
      <c r="Q98" s="37"/>
      <c r="R98" s="38"/>
      <c r="S98" s="38"/>
      <c r="T98" s="38"/>
      <c r="U98" s="38"/>
      <c r="V98" s="38"/>
      <c r="W98" s="38"/>
      <c r="X98" s="38"/>
      <c r="Y98" s="38"/>
      <c r="Z98" s="38"/>
      <c r="AA98" s="38"/>
      <c r="AB98" s="38"/>
      <c r="AC98" s="38"/>
      <c r="AD98" s="38"/>
      <c r="AE98" s="38"/>
      <c r="AF98" s="38"/>
      <c r="AG98" s="38"/>
      <c r="AH98" s="38"/>
      <c r="AI98" s="38"/>
      <c r="AJ98" s="38"/>
      <c r="AK98" s="38"/>
      <c r="AL98" s="38"/>
      <c r="AM98" s="38"/>
      <c r="AN98" s="92"/>
    </row>
    <row r="99" spans="1:40" s="40" customFormat="1" ht="15" thickBot="1" x14ac:dyDescent="0.4">
      <c r="A99" s="25"/>
      <c r="B99" s="39"/>
      <c r="C99" s="242"/>
      <c r="D99" s="675"/>
      <c r="E99" s="244"/>
      <c r="F99" s="1125"/>
      <c r="G99" s="246">
        <v>1</v>
      </c>
      <c r="H99" s="247">
        <v>1</v>
      </c>
      <c r="I99" s="248"/>
      <c r="J99" s="963" t="s">
        <v>846</v>
      </c>
      <c r="K99" s="964" t="s">
        <v>871</v>
      </c>
      <c r="L99" s="964" t="s">
        <v>847</v>
      </c>
      <c r="M99" s="970"/>
      <c r="N99" s="971"/>
      <c r="O99" s="971"/>
      <c r="P99" s="25"/>
      <c r="Q99" s="37"/>
      <c r="R99" s="38"/>
      <c r="S99" s="38"/>
      <c r="T99" s="38"/>
      <c r="U99" s="38"/>
      <c r="V99" s="38"/>
      <c r="W99" s="38"/>
      <c r="X99" s="38"/>
      <c r="Y99" s="38"/>
      <c r="Z99" s="38"/>
      <c r="AA99" s="38"/>
      <c r="AB99" s="38"/>
      <c r="AC99" s="38"/>
      <c r="AD99" s="38"/>
      <c r="AE99" s="38"/>
      <c r="AF99" s="38"/>
      <c r="AG99" s="38"/>
      <c r="AH99" s="38"/>
      <c r="AI99" s="38"/>
      <c r="AJ99" s="38"/>
      <c r="AK99" s="38"/>
      <c r="AL99" s="38"/>
      <c r="AM99" s="38"/>
      <c r="AN99" s="92"/>
    </row>
    <row r="100" spans="1:40" s="40" customFormat="1" ht="15" thickBot="1" x14ac:dyDescent="0.4">
      <c r="A100" s="25"/>
      <c r="B100" s="39"/>
      <c r="C100" s="242"/>
      <c r="D100" s="675"/>
      <c r="E100" s="244"/>
      <c r="F100" s="1125"/>
      <c r="G100" s="246">
        <v>1</v>
      </c>
      <c r="H100" s="247">
        <v>1</v>
      </c>
      <c r="I100" s="248"/>
      <c r="J100" s="963" t="s">
        <v>848</v>
      </c>
      <c r="K100" s="964" t="s">
        <v>871</v>
      </c>
      <c r="L100" s="964" t="s">
        <v>847</v>
      </c>
      <c r="M100" s="970"/>
      <c r="N100" s="971"/>
      <c r="O100" s="971"/>
      <c r="P100" s="25"/>
      <c r="Q100" s="37"/>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92"/>
    </row>
    <row r="101" spans="1:40" s="40" customFormat="1" ht="15" thickBot="1" x14ac:dyDescent="0.4">
      <c r="A101" s="25"/>
      <c r="B101" s="39"/>
      <c r="C101" s="242"/>
      <c r="D101" s="675"/>
      <c r="E101" s="244"/>
      <c r="F101" s="1125"/>
      <c r="G101" s="246">
        <v>1</v>
      </c>
      <c r="H101" s="247">
        <v>1</v>
      </c>
      <c r="I101" s="248"/>
      <c r="J101" s="963" t="s">
        <v>849</v>
      </c>
      <c r="K101" s="964" t="s">
        <v>871</v>
      </c>
      <c r="L101" s="964" t="s">
        <v>847</v>
      </c>
      <c r="M101" s="970"/>
      <c r="N101" s="971"/>
      <c r="O101" s="971"/>
      <c r="P101" s="25"/>
      <c r="Q101" s="37"/>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92"/>
    </row>
    <row r="102" spans="1:40" s="40" customFormat="1" ht="15" thickBot="1" x14ac:dyDescent="0.4">
      <c r="A102" s="25"/>
      <c r="B102" s="39"/>
      <c r="C102" s="242"/>
      <c r="D102" s="675"/>
      <c r="E102" s="244"/>
      <c r="F102" s="1125"/>
      <c r="G102" s="246">
        <v>1</v>
      </c>
      <c r="H102" s="247">
        <v>1</v>
      </c>
      <c r="I102" s="248"/>
      <c r="J102" s="963" t="s">
        <v>850</v>
      </c>
      <c r="K102" s="964" t="s">
        <v>871</v>
      </c>
      <c r="L102" s="964" t="s">
        <v>847</v>
      </c>
      <c r="M102" s="970"/>
      <c r="N102" s="971"/>
      <c r="O102" s="971"/>
      <c r="P102" s="25"/>
      <c r="Q102" s="37"/>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92"/>
    </row>
    <row r="103" spans="1:40" s="40" customFormat="1" ht="15" thickBot="1" x14ac:dyDescent="0.4">
      <c r="A103" s="25"/>
      <c r="B103" s="39"/>
      <c r="C103" s="242"/>
      <c r="D103" s="675"/>
      <c r="E103" s="244"/>
      <c r="F103" s="1125"/>
      <c r="G103" s="246">
        <v>1</v>
      </c>
      <c r="H103" s="247">
        <v>1</v>
      </c>
      <c r="I103" s="248"/>
      <c r="J103" s="963" t="s">
        <v>851</v>
      </c>
      <c r="K103" s="964" t="s">
        <v>871</v>
      </c>
      <c r="L103" s="964" t="s">
        <v>847</v>
      </c>
      <c r="M103" s="970"/>
      <c r="N103" s="971"/>
      <c r="O103" s="971"/>
      <c r="P103" s="25"/>
      <c r="Q103" s="37"/>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92"/>
    </row>
    <row r="104" spans="1:40" s="40" customFormat="1" ht="15" thickBot="1" x14ac:dyDescent="0.4">
      <c r="A104" s="25"/>
      <c r="B104" s="39"/>
      <c r="C104" s="242"/>
      <c r="D104" s="675"/>
      <c r="E104" s="244"/>
      <c r="F104" s="1125"/>
      <c r="G104" s="246">
        <v>1</v>
      </c>
      <c r="H104" s="247">
        <v>1</v>
      </c>
      <c r="I104" s="248"/>
      <c r="J104" s="963" t="s">
        <v>852</v>
      </c>
      <c r="K104" s="964" t="s">
        <v>871</v>
      </c>
      <c r="L104" s="964" t="s">
        <v>847</v>
      </c>
      <c r="M104" s="970"/>
      <c r="N104" s="971"/>
      <c r="O104" s="971"/>
      <c r="P104" s="25"/>
      <c r="Q104" s="37"/>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92"/>
    </row>
    <row r="105" spans="1:40" s="40" customFormat="1" ht="15" thickBot="1" x14ac:dyDescent="0.4">
      <c r="A105" s="25"/>
      <c r="B105" s="39"/>
      <c r="C105" s="242"/>
      <c r="D105" s="675"/>
      <c r="E105" s="244"/>
      <c r="F105" s="1125"/>
      <c r="G105" s="246">
        <v>1</v>
      </c>
      <c r="H105" s="247">
        <v>1</v>
      </c>
      <c r="I105" s="248"/>
      <c r="J105" s="963" t="s">
        <v>853</v>
      </c>
      <c r="K105" s="964" t="s">
        <v>871</v>
      </c>
      <c r="L105" s="964" t="s">
        <v>847</v>
      </c>
      <c r="M105" s="970"/>
      <c r="N105" s="971"/>
      <c r="O105" s="971"/>
      <c r="P105" s="25"/>
      <c r="Q105" s="37"/>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92"/>
    </row>
    <row r="106" spans="1:40" s="40" customFormat="1" ht="39.5" thickBot="1" x14ac:dyDescent="0.4">
      <c r="A106" s="25"/>
      <c r="B106" s="39"/>
      <c r="C106" s="220"/>
      <c r="D106" s="290"/>
      <c r="E106" s="267"/>
      <c r="F106" s="1116"/>
      <c r="G106" s="223">
        <v>1</v>
      </c>
      <c r="H106" s="224">
        <v>1</v>
      </c>
      <c r="I106" s="269" t="s">
        <v>751</v>
      </c>
      <c r="J106" s="823" t="s">
        <v>223</v>
      </c>
      <c r="K106" s="770" t="s">
        <v>773</v>
      </c>
      <c r="L106" s="771"/>
      <c r="M106" s="227"/>
      <c r="N106" s="447" t="s">
        <v>106</v>
      </c>
      <c r="O106" s="686" t="s">
        <v>755</v>
      </c>
      <c r="P106" s="25"/>
      <c r="Q106" s="37"/>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92"/>
    </row>
    <row r="107" spans="1:40" ht="24.65" customHeight="1" thickBot="1" x14ac:dyDescent="0.4">
      <c r="A107" s="1"/>
      <c r="B107" s="1025">
        <v>36</v>
      </c>
      <c r="C107" s="899">
        <v>3.2</v>
      </c>
      <c r="D107" s="1067" t="s">
        <v>25</v>
      </c>
      <c r="E107" s="901" t="s">
        <v>26</v>
      </c>
      <c r="F107" s="902">
        <f>SUM(F108:F144)</f>
        <v>36</v>
      </c>
      <c r="G107" s="903">
        <f>SUM(G108:G144)</f>
        <v>25</v>
      </c>
      <c r="H107" s="904">
        <f>SUM(H108:H144)</f>
        <v>39</v>
      </c>
      <c r="I107" s="905" t="s">
        <v>224</v>
      </c>
      <c r="J107" s="906"/>
      <c r="K107" s="907"/>
      <c r="L107" s="908"/>
      <c r="M107" s="945"/>
      <c r="N107" s="945"/>
      <c r="O107" s="945"/>
      <c r="P107" s="1"/>
      <c r="Q107" s="13"/>
      <c r="R107" s="6"/>
      <c r="S107" s="6"/>
      <c r="T107" s="6"/>
      <c r="U107" s="6"/>
      <c r="V107" s="6"/>
      <c r="W107" s="6"/>
      <c r="X107" s="6"/>
      <c r="Y107" s="6"/>
      <c r="Z107" s="6"/>
      <c r="AA107" s="6"/>
      <c r="AB107" s="6"/>
      <c r="AC107" s="6"/>
      <c r="AD107" s="6"/>
      <c r="AE107" s="6"/>
      <c r="AF107" s="6"/>
      <c r="AG107" s="6"/>
      <c r="AH107" s="6"/>
      <c r="AI107" s="6"/>
      <c r="AJ107" s="6"/>
      <c r="AK107" s="6"/>
      <c r="AL107" s="6"/>
      <c r="AM107" s="6"/>
      <c r="AN107" s="126"/>
    </row>
    <row r="108" spans="1:40" s="40" customFormat="1" ht="26" x14ac:dyDescent="0.35">
      <c r="A108" s="25"/>
      <c r="B108" s="1122" t="s">
        <v>225</v>
      </c>
      <c r="C108" s="182"/>
      <c r="D108" s="183"/>
      <c r="E108" s="184"/>
      <c r="F108" s="1115">
        <v>6</v>
      </c>
      <c r="G108" s="185">
        <v>1</v>
      </c>
      <c r="H108" s="186">
        <v>1</v>
      </c>
      <c r="I108" s="187"/>
      <c r="J108" s="756" t="s">
        <v>226</v>
      </c>
      <c r="K108" s="756" t="s">
        <v>227</v>
      </c>
      <c r="L108" s="757" t="s">
        <v>801</v>
      </c>
      <c r="M108" s="188"/>
      <c r="N108" s="444" t="s">
        <v>90</v>
      </c>
      <c r="O108" s="190" t="s">
        <v>228</v>
      </c>
      <c r="P108" s="25"/>
      <c r="Q108" s="37"/>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92"/>
    </row>
    <row r="109" spans="1:40" s="40" customFormat="1" ht="26" x14ac:dyDescent="0.35">
      <c r="A109" s="25"/>
      <c r="B109" s="1123"/>
      <c r="C109" s="52"/>
      <c r="D109" s="93"/>
      <c r="E109" s="54"/>
      <c r="F109" s="1125"/>
      <c r="G109" s="56">
        <v>1</v>
      </c>
      <c r="H109" s="57">
        <v>1</v>
      </c>
      <c r="I109" s="98"/>
      <c r="J109" s="778" t="s">
        <v>229</v>
      </c>
      <c r="K109" s="778" t="s">
        <v>230</v>
      </c>
      <c r="L109" s="779" t="s">
        <v>806</v>
      </c>
      <c r="M109" s="60"/>
      <c r="N109" s="328" t="s">
        <v>90</v>
      </c>
      <c r="O109" s="62" t="s">
        <v>228</v>
      </c>
      <c r="P109" s="25"/>
      <c r="Q109" s="37"/>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92"/>
    </row>
    <row r="110" spans="1:40" s="40" customFormat="1" ht="39" x14ac:dyDescent="0.35">
      <c r="A110" s="25"/>
      <c r="B110" s="1123"/>
      <c r="C110" s="52"/>
      <c r="D110" s="93"/>
      <c r="E110" s="54"/>
      <c r="F110" s="1125"/>
      <c r="G110" s="56"/>
      <c r="H110" s="57">
        <v>3</v>
      </c>
      <c r="I110" s="98"/>
      <c r="J110" s="59" t="s">
        <v>231</v>
      </c>
      <c r="K110" s="60" t="s">
        <v>232</v>
      </c>
      <c r="L110" s="61"/>
      <c r="M110" s="60"/>
      <c r="N110" s="328" t="s">
        <v>90</v>
      </c>
      <c r="O110" s="62" t="s">
        <v>233</v>
      </c>
      <c r="P110" s="25"/>
      <c r="Q110" s="37"/>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92"/>
    </row>
    <row r="111" spans="1:40" s="40" customFormat="1" x14ac:dyDescent="0.35">
      <c r="A111" s="25"/>
      <c r="B111" s="1123"/>
      <c r="C111" s="52"/>
      <c r="D111" s="93"/>
      <c r="E111" s="54"/>
      <c r="F111" s="1125"/>
      <c r="G111" s="56">
        <v>1</v>
      </c>
      <c r="H111" s="57">
        <v>1</v>
      </c>
      <c r="I111" s="98"/>
      <c r="J111" s="778" t="s">
        <v>808</v>
      </c>
      <c r="K111" s="778"/>
      <c r="L111" s="779" t="s">
        <v>801</v>
      </c>
      <c r="M111" s="60"/>
      <c r="N111" s="328" t="s">
        <v>90</v>
      </c>
      <c r="O111" s="62" t="s">
        <v>233</v>
      </c>
      <c r="P111" s="25"/>
      <c r="Q111" s="37"/>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92"/>
    </row>
    <row r="112" spans="1:40" s="40" customFormat="1" x14ac:dyDescent="0.35">
      <c r="A112" s="25"/>
      <c r="B112" s="1123"/>
      <c r="C112" s="52"/>
      <c r="D112" s="93"/>
      <c r="E112" s="54"/>
      <c r="F112" s="1125"/>
      <c r="G112" s="56">
        <v>1</v>
      </c>
      <c r="H112" s="57">
        <v>1</v>
      </c>
      <c r="I112" s="98"/>
      <c r="J112" s="831" t="s">
        <v>893</v>
      </c>
      <c r="K112" s="831"/>
      <c r="L112" s="831" t="s">
        <v>894</v>
      </c>
      <c r="M112" s="60"/>
      <c r="N112" s="328" t="s">
        <v>90</v>
      </c>
      <c r="O112" s="191"/>
      <c r="P112" s="25"/>
      <c r="Q112" s="37"/>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92"/>
    </row>
    <row r="113" spans="1:40" s="40" customFormat="1" ht="15" thickBot="1" x14ac:dyDescent="0.4">
      <c r="A113" s="25"/>
      <c r="B113" s="1123"/>
      <c r="C113" s="192"/>
      <c r="D113" s="193"/>
      <c r="E113" s="194"/>
      <c r="F113" s="1116"/>
      <c r="G113" s="195">
        <v>1</v>
      </c>
      <c r="H113" s="196">
        <v>1</v>
      </c>
      <c r="I113" s="197"/>
      <c r="J113" s="839" t="s">
        <v>895</v>
      </c>
      <c r="K113" s="839"/>
      <c r="L113" s="831" t="s">
        <v>896</v>
      </c>
      <c r="M113" s="198"/>
      <c r="N113" s="445" t="s">
        <v>90</v>
      </c>
      <c r="O113" s="200"/>
      <c r="P113" s="25"/>
      <c r="Q113" s="37"/>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92"/>
    </row>
    <row r="114" spans="1:40" s="40" customFormat="1" ht="15" thickBot="1" x14ac:dyDescent="0.4">
      <c r="A114" s="25"/>
      <c r="B114" s="1123"/>
      <c r="C114" s="182"/>
      <c r="D114" s="193"/>
      <c r="E114" s="184"/>
      <c r="F114" s="1115">
        <v>4</v>
      </c>
      <c r="G114" s="185"/>
      <c r="H114" s="186">
        <v>1</v>
      </c>
      <c r="I114" s="187"/>
      <c r="J114" s="188" t="s">
        <v>235</v>
      </c>
      <c r="K114" s="188"/>
      <c r="L114" s="189"/>
      <c r="M114" s="188"/>
      <c r="N114" s="444" t="s">
        <v>93</v>
      </c>
      <c r="O114" s="190" t="s">
        <v>228</v>
      </c>
      <c r="P114" s="25"/>
      <c r="Q114" s="37"/>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92"/>
    </row>
    <row r="115" spans="1:40" s="40" customFormat="1" ht="26.5" thickBot="1" x14ac:dyDescent="0.4">
      <c r="A115" s="25"/>
      <c r="B115" s="1123"/>
      <c r="C115" s="52"/>
      <c r="D115" s="193"/>
      <c r="E115" s="54"/>
      <c r="F115" s="1125"/>
      <c r="G115" s="56">
        <v>1</v>
      </c>
      <c r="H115" s="57">
        <v>1</v>
      </c>
      <c r="I115" s="98"/>
      <c r="J115" s="778" t="s">
        <v>236</v>
      </c>
      <c r="K115" s="778" t="s">
        <v>237</v>
      </c>
      <c r="L115" s="779" t="s">
        <v>894</v>
      </c>
      <c r="M115" s="60"/>
      <c r="N115" s="328" t="s">
        <v>93</v>
      </c>
      <c r="O115" s="191" t="s">
        <v>228</v>
      </c>
      <c r="P115" s="25"/>
      <c r="Q115" s="37"/>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92"/>
    </row>
    <row r="116" spans="1:40" s="40" customFormat="1" ht="15" thickBot="1" x14ac:dyDescent="0.4">
      <c r="A116" s="25"/>
      <c r="B116" s="1123"/>
      <c r="C116" s="52"/>
      <c r="D116" s="193"/>
      <c r="E116" s="54"/>
      <c r="F116" s="1125"/>
      <c r="G116" s="56">
        <v>1</v>
      </c>
      <c r="H116" s="57">
        <v>1</v>
      </c>
      <c r="I116" s="98"/>
      <c r="J116" s="777" t="s">
        <v>238</v>
      </c>
      <c r="K116" s="778"/>
      <c r="L116" s="779" t="s">
        <v>807</v>
      </c>
      <c r="M116" s="60"/>
      <c r="N116" s="328" t="s">
        <v>93</v>
      </c>
      <c r="O116" s="191" t="s">
        <v>228</v>
      </c>
      <c r="P116" s="25"/>
      <c r="Q116" s="37"/>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92"/>
    </row>
    <row r="117" spans="1:40" s="40" customFormat="1" ht="15" thickBot="1" x14ac:dyDescent="0.4">
      <c r="A117" s="25"/>
      <c r="B117" s="1123"/>
      <c r="C117" s="192"/>
      <c r="D117" s="193"/>
      <c r="E117" s="194"/>
      <c r="F117" s="1116"/>
      <c r="G117" s="195">
        <v>1</v>
      </c>
      <c r="H117" s="196">
        <v>1</v>
      </c>
      <c r="I117" s="197"/>
      <c r="J117" s="758" t="s">
        <v>809</v>
      </c>
      <c r="K117" s="759"/>
      <c r="L117" s="760" t="s">
        <v>807</v>
      </c>
      <c r="M117" s="198"/>
      <c r="N117" s="445" t="s">
        <v>93</v>
      </c>
      <c r="O117" s="200" t="s">
        <v>228</v>
      </c>
      <c r="P117" s="25"/>
      <c r="Q117" s="37"/>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92"/>
    </row>
    <row r="118" spans="1:40" s="40" customFormat="1" ht="15" thickBot="1" x14ac:dyDescent="0.4">
      <c r="A118" s="25"/>
      <c r="B118" s="1123"/>
      <c r="C118" s="206"/>
      <c r="D118" s="193"/>
      <c r="E118" s="208"/>
      <c r="F118" s="209">
        <v>1</v>
      </c>
      <c r="G118" s="210"/>
      <c r="H118" s="211">
        <v>1</v>
      </c>
      <c r="I118" s="212"/>
      <c r="J118" s="216" t="s">
        <v>240</v>
      </c>
      <c r="K118" s="213"/>
      <c r="L118" s="214"/>
      <c r="M118" s="213"/>
      <c r="N118" s="450" t="s">
        <v>122</v>
      </c>
      <c r="O118" s="215" t="s">
        <v>241</v>
      </c>
      <c r="P118" s="25"/>
      <c r="Q118" s="37"/>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92"/>
    </row>
    <row r="119" spans="1:40" s="40" customFormat="1" ht="15" thickBot="1" x14ac:dyDescent="0.4">
      <c r="A119" s="25"/>
      <c r="B119" s="1123"/>
      <c r="C119" s="206"/>
      <c r="D119" s="193"/>
      <c r="E119" s="208"/>
      <c r="F119" s="209">
        <v>1</v>
      </c>
      <c r="G119" s="210">
        <v>1</v>
      </c>
      <c r="H119" s="211">
        <v>1</v>
      </c>
      <c r="I119" s="212"/>
      <c r="J119" s="773" t="s">
        <v>242</v>
      </c>
      <c r="K119" s="774"/>
      <c r="L119" s="775" t="s">
        <v>801</v>
      </c>
      <c r="M119" s="213"/>
      <c r="N119" s="450" t="s">
        <v>124</v>
      </c>
      <c r="O119" s="215" t="s">
        <v>243</v>
      </c>
      <c r="P119" s="25"/>
      <c r="Q119" s="37"/>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92"/>
    </row>
    <row r="120" spans="1:40" s="40" customFormat="1" ht="26.5" thickBot="1" x14ac:dyDescent="0.4">
      <c r="A120" s="25"/>
      <c r="B120" s="1123"/>
      <c r="C120" s="182"/>
      <c r="D120" s="193"/>
      <c r="E120" s="184"/>
      <c r="F120" s="1115">
        <v>4</v>
      </c>
      <c r="G120" s="185"/>
      <c r="H120" s="186">
        <v>1</v>
      </c>
      <c r="I120" s="187"/>
      <c r="J120" s="842" t="s">
        <v>244</v>
      </c>
      <c r="K120" s="786" t="s">
        <v>814</v>
      </c>
      <c r="L120" s="843" t="s">
        <v>801</v>
      </c>
      <c r="M120" s="188"/>
      <c r="N120" s="444" t="s">
        <v>128</v>
      </c>
      <c r="O120" s="190" t="s">
        <v>243</v>
      </c>
      <c r="P120" s="25"/>
      <c r="Q120" s="37"/>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92"/>
    </row>
    <row r="121" spans="1:40" s="40" customFormat="1" ht="15" thickBot="1" x14ac:dyDescent="0.4">
      <c r="A121" s="25"/>
      <c r="B121" s="1123"/>
      <c r="C121" s="52"/>
      <c r="D121" s="193"/>
      <c r="E121" s="54"/>
      <c r="F121" s="1125"/>
      <c r="G121" s="56">
        <v>1</v>
      </c>
      <c r="H121" s="57">
        <v>1</v>
      </c>
      <c r="I121" s="98"/>
      <c r="J121" s="777" t="s">
        <v>245</v>
      </c>
      <c r="K121" s="778"/>
      <c r="L121" s="779" t="s">
        <v>806</v>
      </c>
      <c r="M121" s="60"/>
      <c r="N121" s="328" t="s">
        <v>128</v>
      </c>
      <c r="O121" s="191" t="s">
        <v>233</v>
      </c>
      <c r="P121" s="25"/>
      <c r="Q121" s="37"/>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92"/>
    </row>
    <row r="122" spans="1:40" s="40" customFormat="1" ht="15" thickBot="1" x14ac:dyDescent="0.4">
      <c r="A122" s="25"/>
      <c r="B122" s="1123"/>
      <c r="C122" s="52"/>
      <c r="D122" s="193"/>
      <c r="E122" s="54"/>
      <c r="F122" s="1125"/>
      <c r="G122" s="56">
        <v>1</v>
      </c>
      <c r="H122" s="57">
        <v>1</v>
      </c>
      <c r="I122" s="98"/>
      <c r="J122" s="830" t="s">
        <v>897</v>
      </c>
      <c r="K122" s="831"/>
      <c r="L122" s="1060" t="s">
        <v>894</v>
      </c>
      <c r="M122" s="60"/>
      <c r="N122" s="328" t="s">
        <v>128</v>
      </c>
      <c r="O122" s="191"/>
      <c r="P122" s="25"/>
      <c r="Q122" s="37"/>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92"/>
    </row>
    <row r="123" spans="1:40" s="40" customFormat="1" ht="15" thickBot="1" x14ac:dyDescent="0.4">
      <c r="A123" s="25"/>
      <c r="B123" s="1123"/>
      <c r="C123" s="192"/>
      <c r="D123" s="193"/>
      <c r="E123" s="194"/>
      <c r="F123" s="1116"/>
      <c r="G123" s="195">
        <v>1</v>
      </c>
      <c r="H123" s="196">
        <v>1</v>
      </c>
      <c r="I123" s="197"/>
      <c r="J123" s="832" t="s">
        <v>898</v>
      </c>
      <c r="K123" s="839"/>
      <c r="L123" s="840" t="s">
        <v>894</v>
      </c>
      <c r="M123" s="198"/>
      <c r="N123" s="445" t="s">
        <v>128</v>
      </c>
      <c r="O123" s="200"/>
      <c r="P123" s="25"/>
      <c r="Q123" s="37"/>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92"/>
    </row>
    <row r="124" spans="1:40" s="40" customFormat="1" ht="15" thickBot="1" x14ac:dyDescent="0.4">
      <c r="A124" s="25"/>
      <c r="B124" s="1123"/>
      <c r="C124" s="182"/>
      <c r="D124" s="193"/>
      <c r="E124" s="184"/>
      <c r="F124" s="1115">
        <v>4</v>
      </c>
      <c r="G124" s="185">
        <v>1</v>
      </c>
      <c r="H124" s="186">
        <v>1</v>
      </c>
      <c r="I124" s="187"/>
      <c r="J124" s="1037" t="s">
        <v>899</v>
      </c>
      <c r="K124" s="1039"/>
      <c r="L124" s="1038" t="s">
        <v>894</v>
      </c>
      <c r="M124" s="188"/>
      <c r="N124" s="444" t="s">
        <v>95</v>
      </c>
      <c r="O124" s="190"/>
      <c r="P124" s="25"/>
      <c r="Q124" s="37"/>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92"/>
    </row>
    <row r="125" spans="1:40" s="40" customFormat="1" ht="15" thickBot="1" x14ac:dyDescent="0.4">
      <c r="A125" s="25"/>
      <c r="B125" s="1123"/>
      <c r="C125" s="52"/>
      <c r="D125" s="193"/>
      <c r="E125" s="54"/>
      <c r="F125" s="1125"/>
      <c r="G125" s="56">
        <v>1</v>
      </c>
      <c r="H125" s="57">
        <v>1</v>
      </c>
      <c r="I125" s="98"/>
      <c r="J125" s="777" t="s">
        <v>810</v>
      </c>
      <c r="K125" s="778"/>
      <c r="L125" s="779" t="s">
        <v>801</v>
      </c>
      <c r="M125" s="60"/>
      <c r="N125" s="328" t="s">
        <v>95</v>
      </c>
      <c r="O125" s="191" t="s">
        <v>228</v>
      </c>
      <c r="P125" s="25"/>
      <c r="Q125" s="37"/>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92"/>
    </row>
    <row r="126" spans="1:40" s="40" customFormat="1" ht="15" thickBot="1" x14ac:dyDescent="0.4">
      <c r="A126" s="25"/>
      <c r="B126" s="1123"/>
      <c r="C126" s="52"/>
      <c r="D126" s="193"/>
      <c r="E126" s="54"/>
      <c r="F126" s="1125"/>
      <c r="G126" s="56">
        <v>1</v>
      </c>
      <c r="H126" s="57">
        <v>1</v>
      </c>
      <c r="I126" s="98"/>
      <c r="J126" s="830" t="s">
        <v>901</v>
      </c>
      <c r="K126" s="831"/>
      <c r="L126" s="1060" t="s">
        <v>894</v>
      </c>
      <c r="M126" s="60"/>
      <c r="N126" s="328" t="s">
        <v>95</v>
      </c>
      <c r="O126" s="191"/>
      <c r="P126" s="25"/>
      <c r="Q126" s="37"/>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92"/>
    </row>
    <row r="127" spans="1:40" s="40" customFormat="1" ht="15" thickBot="1" x14ac:dyDescent="0.4">
      <c r="A127" s="25"/>
      <c r="B127" s="1123"/>
      <c r="C127" s="192"/>
      <c r="D127" s="193"/>
      <c r="E127" s="194"/>
      <c r="F127" s="1116"/>
      <c r="G127" s="195">
        <v>1</v>
      </c>
      <c r="H127" s="196">
        <v>1</v>
      </c>
      <c r="I127" s="197"/>
      <c r="J127" s="832" t="s">
        <v>900</v>
      </c>
      <c r="K127" s="839"/>
      <c r="L127" s="840" t="s">
        <v>894</v>
      </c>
      <c r="M127" s="198"/>
      <c r="N127" s="445" t="s">
        <v>95</v>
      </c>
      <c r="O127" s="200"/>
      <c r="P127" s="25"/>
      <c r="Q127" s="37"/>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92"/>
    </row>
    <row r="128" spans="1:40" s="40" customFormat="1" ht="26.5" thickBot="1" x14ac:dyDescent="0.4">
      <c r="A128" s="25"/>
      <c r="B128" s="1123"/>
      <c r="C128" s="182"/>
      <c r="D128" s="193"/>
      <c r="E128" s="184"/>
      <c r="F128" s="1115">
        <v>4</v>
      </c>
      <c r="G128" s="185">
        <v>1</v>
      </c>
      <c r="H128" s="186">
        <v>1</v>
      </c>
      <c r="I128" s="187"/>
      <c r="J128" s="755" t="s">
        <v>811</v>
      </c>
      <c r="K128" s="756"/>
      <c r="L128" s="757" t="s">
        <v>801</v>
      </c>
      <c r="M128" s="188"/>
      <c r="N128" s="444" t="s">
        <v>98</v>
      </c>
      <c r="O128" s="190" t="s">
        <v>228</v>
      </c>
      <c r="P128" s="25"/>
      <c r="Q128" s="37"/>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92"/>
    </row>
    <row r="129" spans="1:40" s="40" customFormat="1" ht="26.5" thickBot="1" x14ac:dyDescent="0.4">
      <c r="A129" s="25"/>
      <c r="B129" s="1123"/>
      <c r="C129" s="52"/>
      <c r="D129" s="193"/>
      <c r="E129" s="54"/>
      <c r="F129" s="1125"/>
      <c r="G129" s="56">
        <v>1</v>
      </c>
      <c r="H129" s="57">
        <v>1</v>
      </c>
      <c r="I129" s="98"/>
      <c r="J129" s="777" t="s">
        <v>812</v>
      </c>
      <c r="K129" s="778"/>
      <c r="L129" s="779" t="s">
        <v>801</v>
      </c>
      <c r="M129" s="60"/>
      <c r="N129" s="328" t="s">
        <v>98</v>
      </c>
      <c r="O129" s="191" t="s">
        <v>228</v>
      </c>
      <c r="P129" s="25"/>
      <c r="Q129" s="37"/>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92"/>
    </row>
    <row r="130" spans="1:40" s="40" customFormat="1" ht="15" thickBot="1" x14ac:dyDescent="0.4">
      <c r="A130" s="25"/>
      <c r="B130" s="1123"/>
      <c r="C130" s="52"/>
      <c r="D130" s="193"/>
      <c r="E130" s="54"/>
      <c r="F130" s="1125"/>
      <c r="G130" s="56">
        <v>1</v>
      </c>
      <c r="H130" s="57">
        <v>1</v>
      </c>
      <c r="I130" s="98"/>
      <c r="J130" s="830" t="s">
        <v>902</v>
      </c>
      <c r="K130" s="831"/>
      <c r="L130" s="1060" t="s">
        <v>894</v>
      </c>
      <c r="M130" s="60"/>
      <c r="N130" s="328" t="s">
        <v>98</v>
      </c>
      <c r="O130" s="191"/>
      <c r="P130" s="25"/>
      <c r="Q130" s="37"/>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92"/>
    </row>
    <row r="131" spans="1:40" s="40" customFormat="1" ht="15" thickBot="1" x14ac:dyDescent="0.4">
      <c r="A131" s="25"/>
      <c r="B131" s="1123"/>
      <c r="C131" s="192"/>
      <c r="D131" s="193"/>
      <c r="E131" s="194"/>
      <c r="F131" s="1116"/>
      <c r="G131" s="195">
        <v>1</v>
      </c>
      <c r="H131" s="196">
        <v>1</v>
      </c>
      <c r="I131" s="197"/>
      <c r="J131" s="832" t="s">
        <v>903</v>
      </c>
      <c r="K131" s="839"/>
      <c r="L131" s="840" t="s">
        <v>894</v>
      </c>
      <c r="M131" s="198"/>
      <c r="N131" s="445" t="s">
        <v>98</v>
      </c>
      <c r="O131" s="200"/>
      <c r="P131" s="25"/>
      <c r="Q131" s="37"/>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92"/>
    </row>
    <row r="132" spans="1:40" s="40" customFormat="1" ht="15" thickBot="1" x14ac:dyDescent="0.4">
      <c r="A132" s="25"/>
      <c r="B132" s="1123"/>
      <c r="C132" s="182"/>
      <c r="D132" s="193"/>
      <c r="E132" s="184"/>
      <c r="F132" s="1115">
        <v>4</v>
      </c>
      <c r="G132" s="185">
        <v>1</v>
      </c>
      <c r="H132" s="186">
        <v>1</v>
      </c>
      <c r="I132" s="187"/>
      <c r="J132" s="1037" t="s">
        <v>904</v>
      </c>
      <c r="K132" s="1039"/>
      <c r="L132" s="1038" t="s">
        <v>894</v>
      </c>
      <c r="M132" s="188"/>
      <c r="N132" s="444" t="s">
        <v>103</v>
      </c>
      <c r="O132" s="190"/>
      <c r="P132" s="25"/>
      <c r="Q132" s="37"/>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92"/>
    </row>
    <row r="133" spans="1:40" s="40" customFormat="1" ht="26.5" thickBot="1" x14ac:dyDescent="0.4">
      <c r="A133" s="25"/>
      <c r="B133" s="1123"/>
      <c r="C133" s="52"/>
      <c r="D133" s="193"/>
      <c r="E133" s="54"/>
      <c r="F133" s="1125"/>
      <c r="G133" s="56">
        <v>1</v>
      </c>
      <c r="H133" s="57">
        <v>1</v>
      </c>
      <c r="I133" s="98"/>
      <c r="J133" s="777" t="s">
        <v>249</v>
      </c>
      <c r="K133" s="778" t="s">
        <v>813</v>
      </c>
      <c r="L133" s="779" t="s">
        <v>801</v>
      </c>
      <c r="M133" s="60"/>
      <c r="N133" s="328" t="s">
        <v>103</v>
      </c>
      <c r="O133" s="191" t="s">
        <v>233</v>
      </c>
      <c r="P133" s="25"/>
      <c r="Q133" s="37"/>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92"/>
    </row>
    <row r="134" spans="1:40" s="40" customFormat="1" ht="15" thickBot="1" x14ac:dyDescent="0.4">
      <c r="A134" s="25"/>
      <c r="B134" s="1123"/>
      <c r="C134" s="52"/>
      <c r="D134" s="193"/>
      <c r="E134" s="54"/>
      <c r="F134" s="1125"/>
      <c r="G134" s="56"/>
      <c r="H134" s="57"/>
      <c r="I134" s="98"/>
      <c r="J134" s="830" t="s">
        <v>905</v>
      </c>
      <c r="K134" s="831"/>
      <c r="L134" s="1060" t="s">
        <v>894</v>
      </c>
      <c r="M134" s="60"/>
      <c r="N134" s="328" t="s">
        <v>103</v>
      </c>
      <c r="O134" s="191"/>
      <c r="P134" s="25"/>
      <c r="Q134" s="37"/>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92"/>
    </row>
    <row r="135" spans="1:40" s="40" customFormat="1" ht="15" thickBot="1" x14ac:dyDescent="0.4">
      <c r="A135" s="25"/>
      <c r="B135" s="1123"/>
      <c r="C135" s="192"/>
      <c r="D135" s="193"/>
      <c r="E135" s="194"/>
      <c r="F135" s="1116"/>
      <c r="G135" s="195"/>
      <c r="H135" s="196"/>
      <c r="I135" s="197"/>
      <c r="J135" s="832" t="s">
        <v>906</v>
      </c>
      <c r="K135" s="839"/>
      <c r="L135" s="840" t="s">
        <v>894</v>
      </c>
      <c r="M135" s="198"/>
      <c r="N135" s="445" t="s">
        <v>103</v>
      </c>
      <c r="O135" s="200"/>
      <c r="P135" s="25"/>
      <c r="Q135" s="37"/>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92"/>
    </row>
    <row r="136" spans="1:40" s="40" customFormat="1" ht="26.5" thickBot="1" x14ac:dyDescent="0.4">
      <c r="A136" s="25"/>
      <c r="B136" s="1123"/>
      <c r="C136" s="182"/>
      <c r="D136" s="193"/>
      <c r="E136" s="184"/>
      <c r="F136" s="1115">
        <v>2</v>
      </c>
      <c r="G136" s="195"/>
      <c r="H136" s="196">
        <v>1</v>
      </c>
      <c r="I136" s="197"/>
      <c r="J136" s="204" t="s">
        <v>250</v>
      </c>
      <c r="K136" s="198"/>
      <c r="L136" s="199"/>
      <c r="M136" s="198"/>
      <c r="N136" s="445" t="s">
        <v>130</v>
      </c>
      <c r="O136" s="200" t="s">
        <v>233</v>
      </c>
      <c r="P136" s="25"/>
      <c r="Q136" s="37"/>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92"/>
    </row>
    <row r="137" spans="1:40" s="40" customFormat="1" ht="15" thickBot="1" x14ac:dyDescent="0.4">
      <c r="A137" s="25"/>
      <c r="B137" s="1123"/>
      <c r="C137" s="192"/>
      <c r="D137" s="193"/>
      <c r="E137" s="194"/>
      <c r="F137" s="1116"/>
      <c r="G137" s="195">
        <v>1</v>
      </c>
      <c r="H137" s="196">
        <v>1</v>
      </c>
      <c r="I137" s="197"/>
      <c r="J137" s="832" t="s">
        <v>907</v>
      </c>
      <c r="K137" s="839"/>
      <c r="L137" s="840" t="s">
        <v>894</v>
      </c>
      <c r="M137" s="198"/>
      <c r="N137" s="445" t="s">
        <v>130</v>
      </c>
      <c r="O137" s="200"/>
      <c r="P137" s="25"/>
      <c r="Q137" s="37"/>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92"/>
    </row>
    <row r="138" spans="1:40" s="40" customFormat="1" ht="26.5" thickBot="1" x14ac:dyDescent="0.4">
      <c r="A138" s="25"/>
      <c r="B138" s="1123"/>
      <c r="C138" s="182"/>
      <c r="D138" s="193"/>
      <c r="E138" s="184"/>
      <c r="F138" s="1115">
        <v>6</v>
      </c>
      <c r="G138" s="185"/>
      <c r="H138" s="186">
        <v>6</v>
      </c>
      <c r="I138" s="187"/>
      <c r="J138" s="218" t="s">
        <v>251</v>
      </c>
      <c r="K138" s="188"/>
      <c r="L138" s="189"/>
      <c r="M138" s="188"/>
      <c r="N138" s="444" t="s">
        <v>106</v>
      </c>
      <c r="O138" s="190" t="s">
        <v>252</v>
      </c>
      <c r="P138" s="25"/>
      <c r="Q138" s="37"/>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92"/>
    </row>
    <row r="139" spans="1:40" s="40" customFormat="1" ht="26.5" thickBot="1" x14ac:dyDescent="0.4">
      <c r="A139" s="25"/>
      <c r="B139" s="1123"/>
      <c r="C139" s="160"/>
      <c r="D139" s="193"/>
      <c r="E139" s="180"/>
      <c r="F139" s="1125"/>
      <c r="G139" s="117"/>
      <c r="H139" s="118">
        <v>1</v>
      </c>
      <c r="I139" s="181"/>
      <c r="J139" s="66" t="s">
        <v>858</v>
      </c>
      <c r="K139" s="124"/>
      <c r="L139" s="123"/>
      <c r="M139" s="124"/>
      <c r="N139" s="327" t="s">
        <v>106</v>
      </c>
      <c r="O139" s="125" t="s">
        <v>254</v>
      </c>
      <c r="P139" s="25"/>
      <c r="Q139" s="37"/>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92"/>
    </row>
    <row r="140" spans="1:40" s="40" customFormat="1" ht="15" thickBot="1" x14ac:dyDescent="0.4">
      <c r="A140" s="25"/>
      <c r="B140" s="1123"/>
      <c r="C140" s="160"/>
      <c r="D140" s="193"/>
      <c r="E140" s="180"/>
      <c r="F140" s="1125"/>
      <c r="G140" s="117"/>
      <c r="H140" s="118"/>
      <c r="I140" s="181"/>
      <c r="J140" s="1001" t="s">
        <v>910</v>
      </c>
      <c r="K140" s="1061"/>
      <c r="L140" s="1062" t="s">
        <v>894</v>
      </c>
      <c r="M140" s="124"/>
      <c r="N140" s="327"/>
      <c r="O140" s="327"/>
      <c r="P140" s="25"/>
      <c r="Q140" s="37"/>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92"/>
    </row>
    <row r="141" spans="1:40" s="40" customFormat="1" ht="15" thickBot="1" x14ac:dyDescent="0.4">
      <c r="A141" s="25"/>
      <c r="B141" s="1123"/>
      <c r="C141" s="160"/>
      <c r="D141" s="193"/>
      <c r="E141" s="180"/>
      <c r="F141" s="1125"/>
      <c r="G141" s="117"/>
      <c r="H141" s="118"/>
      <c r="I141" s="181"/>
      <c r="J141" s="66" t="s">
        <v>255</v>
      </c>
      <c r="K141" s="124"/>
      <c r="L141" s="123"/>
      <c r="M141" s="124"/>
      <c r="N141" s="327" t="s">
        <v>106</v>
      </c>
      <c r="O141" s="219"/>
      <c r="P141" s="25"/>
      <c r="Q141" s="37"/>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92"/>
    </row>
    <row r="142" spans="1:40" s="40" customFormat="1" ht="15" thickBot="1" x14ac:dyDescent="0.4">
      <c r="A142" s="25"/>
      <c r="B142" s="1123"/>
      <c r="C142" s="160"/>
      <c r="D142" s="193"/>
      <c r="E142" s="180"/>
      <c r="F142" s="1125"/>
      <c r="G142" s="117"/>
      <c r="H142" s="118" t="s">
        <v>857</v>
      </c>
      <c r="I142" s="181"/>
      <c r="J142" s="1001" t="s">
        <v>856</v>
      </c>
      <c r="K142" s="124"/>
      <c r="L142" s="123"/>
      <c r="M142" s="124"/>
      <c r="N142" s="327" t="s">
        <v>106</v>
      </c>
      <c r="O142" s="219"/>
      <c r="P142" s="25"/>
      <c r="Q142" s="37"/>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92"/>
    </row>
    <row r="143" spans="1:40" s="40" customFormat="1" ht="15" thickBot="1" x14ac:dyDescent="0.4">
      <c r="A143" s="25"/>
      <c r="B143" s="1123"/>
      <c r="C143" s="160"/>
      <c r="D143" s="193"/>
      <c r="E143" s="180"/>
      <c r="F143" s="1125"/>
      <c r="G143" s="117">
        <v>1</v>
      </c>
      <c r="H143" s="118">
        <v>1</v>
      </c>
      <c r="I143" s="181"/>
      <c r="J143" s="1001" t="s">
        <v>908</v>
      </c>
      <c r="K143" s="1061"/>
      <c r="L143" s="1062" t="s">
        <v>894</v>
      </c>
      <c r="M143" s="124"/>
      <c r="N143" s="327" t="s">
        <v>106</v>
      </c>
      <c r="O143" s="219"/>
      <c r="P143" s="25"/>
      <c r="Q143" s="37"/>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92"/>
    </row>
    <row r="144" spans="1:40" s="40" customFormat="1" ht="15" thickBot="1" x14ac:dyDescent="0.4">
      <c r="A144" s="25"/>
      <c r="B144" s="1123"/>
      <c r="C144" s="220"/>
      <c r="D144" s="193"/>
      <c r="E144" s="222"/>
      <c r="F144" s="1116"/>
      <c r="G144" s="223">
        <v>1</v>
      </c>
      <c r="H144" s="224">
        <v>1</v>
      </c>
      <c r="I144" s="225"/>
      <c r="J144" s="1063" t="s">
        <v>909</v>
      </c>
      <c r="K144" s="1064"/>
      <c r="L144" s="1065" t="s">
        <v>894</v>
      </c>
      <c r="M144" s="227"/>
      <c r="N144" s="447" t="s">
        <v>106</v>
      </c>
      <c r="O144" s="229"/>
      <c r="P144" s="25"/>
      <c r="Q144" s="37"/>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92"/>
    </row>
    <row r="145" spans="1:40" s="40" customFormat="1" ht="39.5" thickBot="1" x14ac:dyDescent="0.4">
      <c r="A145" s="25"/>
      <c r="B145" s="155"/>
      <c r="C145" s="82">
        <v>4</v>
      </c>
      <c r="D145" s="1068" t="s">
        <v>27</v>
      </c>
      <c r="E145" s="84"/>
      <c r="F145" s="30"/>
      <c r="G145" s="85"/>
      <c r="H145" s="86"/>
      <c r="I145" s="87"/>
      <c r="J145" s="88"/>
      <c r="K145" s="89"/>
      <c r="L145" s="90"/>
      <c r="M145" s="972"/>
      <c r="N145" s="973"/>
      <c r="O145" s="974"/>
      <c r="P145" s="25"/>
      <c r="Q145" s="37"/>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92"/>
    </row>
    <row r="146" spans="1:40" ht="15" thickBot="1" x14ac:dyDescent="0.4">
      <c r="A146" s="1"/>
      <c r="B146" s="1026">
        <v>14</v>
      </c>
      <c r="C146" s="886">
        <v>4.0999999999999996</v>
      </c>
      <c r="D146" s="1066" t="s">
        <v>28</v>
      </c>
      <c r="E146" s="888" t="s">
        <v>17</v>
      </c>
      <c r="F146" s="889">
        <f>SUM(F147:F163)</f>
        <v>11</v>
      </c>
      <c r="G146" s="890">
        <f>SUM(G147:G163)</f>
        <v>6</v>
      </c>
      <c r="H146" s="891">
        <f>SUM(H147:H163)</f>
        <v>13</v>
      </c>
      <c r="I146" s="892" t="s">
        <v>165</v>
      </c>
      <c r="J146" s="893"/>
      <c r="K146" s="894"/>
      <c r="L146" s="895"/>
      <c r="M146" s="975"/>
      <c r="N146" s="976"/>
      <c r="O146" s="976"/>
      <c r="P146" s="1"/>
      <c r="Q146" s="13"/>
      <c r="R146" s="6"/>
      <c r="S146" s="6"/>
      <c r="T146" s="6"/>
      <c r="U146" s="6"/>
      <c r="V146" s="6"/>
      <c r="W146" s="6"/>
      <c r="X146" s="6"/>
      <c r="Y146" s="6"/>
      <c r="Z146" s="6"/>
      <c r="AA146" s="6"/>
      <c r="AB146" s="6"/>
      <c r="AC146" s="6"/>
      <c r="AD146" s="6"/>
      <c r="AE146" s="6"/>
      <c r="AF146" s="6"/>
      <c r="AG146" s="6"/>
      <c r="AH146" s="6"/>
      <c r="AI146" s="6"/>
      <c r="AJ146" s="6"/>
      <c r="AK146" s="6"/>
      <c r="AL146" s="6"/>
      <c r="AM146" s="6"/>
      <c r="AN146" s="126"/>
    </row>
    <row r="147" spans="1:40" s="40" customFormat="1" ht="26.5" thickBot="1" x14ac:dyDescent="0.4">
      <c r="A147" s="25"/>
      <c r="B147" s="1122" t="s">
        <v>256</v>
      </c>
      <c r="C147" s="182"/>
      <c r="D147" s="183"/>
      <c r="E147" s="231" t="s">
        <v>257</v>
      </c>
      <c r="F147" s="1115">
        <v>2</v>
      </c>
      <c r="G147" s="185"/>
      <c r="H147" s="186">
        <v>1</v>
      </c>
      <c r="I147" s="232">
        <v>47</v>
      </c>
      <c r="J147" s="842" t="s">
        <v>258</v>
      </c>
      <c r="K147" s="786" t="s">
        <v>864</v>
      </c>
      <c r="L147" s="189" t="s">
        <v>801</v>
      </c>
      <c r="M147" s="95"/>
      <c r="N147" s="444" t="s">
        <v>90</v>
      </c>
      <c r="O147" s="190" t="s">
        <v>747</v>
      </c>
      <c r="P147" s="25"/>
      <c r="Q147" s="37"/>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92"/>
    </row>
    <row r="148" spans="1:40" s="40" customFormat="1" ht="26.5" thickBot="1" x14ac:dyDescent="0.4">
      <c r="A148" s="25"/>
      <c r="B148" s="1123"/>
      <c r="C148" s="192"/>
      <c r="D148" s="233"/>
      <c r="E148" s="234" t="s">
        <v>257</v>
      </c>
      <c r="F148" s="1116"/>
      <c r="G148" s="56">
        <v>1</v>
      </c>
      <c r="H148" s="57">
        <v>1</v>
      </c>
      <c r="I148" s="58">
        <v>204</v>
      </c>
      <c r="J148" s="868" t="s">
        <v>261</v>
      </c>
      <c r="K148" s="188"/>
      <c r="L148" s="61" t="s">
        <v>801</v>
      </c>
      <c r="M148" s="95"/>
      <c r="N148" s="328" t="s">
        <v>90</v>
      </c>
      <c r="O148" s="62" t="s">
        <v>748</v>
      </c>
      <c r="P148" s="25"/>
      <c r="Q148" s="37"/>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92"/>
    </row>
    <row r="149" spans="1:40" s="40" customFormat="1" ht="26.5" thickBot="1" x14ac:dyDescent="0.4">
      <c r="A149" s="25"/>
      <c r="B149" s="1123"/>
      <c r="C149" s="182"/>
      <c r="D149" s="183"/>
      <c r="E149" s="231" t="s">
        <v>257</v>
      </c>
      <c r="F149" s="1115">
        <v>2</v>
      </c>
      <c r="G149" s="185"/>
      <c r="H149" s="186">
        <v>1</v>
      </c>
      <c r="I149" s="232">
        <v>79</v>
      </c>
      <c r="J149" s="821" t="s">
        <v>263</v>
      </c>
      <c r="K149" s="1083" t="s">
        <v>864</v>
      </c>
      <c r="L149" s="189" t="s">
        <v>801</v>
      </c>
      <c r="M149" s="95"/>
      <c r="N149" s="444" t="s">
        <v>93</v>
      </c>
      <c r="O149" s="190" t="s">
        <v>748</v>
      </c>
      <c r="P149" s="25"/>
      <c r="Q149" s="37"/>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92"/>
    </row>
    <row r="150" spans="1:40" s="40" customFormat="1" ht="26.5" thickBot="1" x14ac:dyDescent="0.4">
      <c r="A150" s="25"/>
      <c r="B150" s="1123"/>
      <c r="C150" s="192"/>
      <c r="D150" s="233"/>
      <c r="E150" s="234" t="s">
        <v>257</v>
      </c>
      <c r="F150" s="1116"/>
      <c r="G150" s="195"/>
      <c r="H150" s="196">
        <v>1</v>
      </c>
      <c r="I150" s="235">
        <v>79</v>
      </c>
      <c r="J150" s="1013" t="s">
        <v>264</v>
      </c>
      <c r="K150" s="786" t="s">
        <v>864</v>
      </c>
      <c r="L150" s="199" t="s">
        <v>801</v>
      </c>
      <c r="M150" s="95"/>
      <c r="N150" s="445" t="s">
        <v>93</v>
      </c>
      <c r="O150" s="200" t="s">
        <v>207</v>
      </c>
      <c r="P150" s="25"/>
      <c r="Q150" s="37"/>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92"/>
    </row>
    <row r="151" spans="1:40" s="40" customFormat="1" ht="26.5" thickBot="1" x14ac:dyDescent="0.4">
      <c r="A151" s="25"/>
      <c r="B151" s="1123"/>
      <c r="C151" s="206"/>
      <c r="D151" s="236"/>
      <c r="E151" s="237" t="s">
        <v>257</v>
      </c>
      <c r="F151" s="209">
        <v>1</v>
      </c>
      <c r="G151" s="210">
        <v>1</v>
      </c>
      <c r="H151" s="211">
        <v>1</v>
      </c>
      <c r="I151" s="238">
        <v>216</v>
      </c>
      <c r="J151" s="860" t="s">
        <v>828</v>
      </c>
      <c r="K151" s="188"/>
      <c r="L151" s="214" t="s">
        <v>801</v>
      </c>
      <c r="M151" s="95"/>
      <c r="N151" s="450" t="s">
        <v>122</v>
      </c>
      <c r="O151" s="215" t="s">
        <v>829</v>
      </c>
      <c r="P151" s="25"/>
      <c r="Q151" s="37"/>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92"/>
    </row>
    <row r="152" spans="1:40" s="40" customFormat="1" ht="26.5" thickBot="1" x14ac:dyDescent="0.4">
      <c r="A152" s="25"/>
      <c r="B152" s="1123"/>
      <c r="C152" s="182"/>
      <c r="D152" s="183"/>
      <c r="E152" s="231" t="s">
        <v>257</v>
      </c>
      <c r="F152" s="751">
        <v>2</v>
      </c>
      <c r="G152" s="185">
        <v>1</v>
      </c>
      <c r="H152" s="186">
        <v>1</v>
      </c>
      <c r="I152" s="232">
        <v>52</v>
      </c>
      <c r="J152" s="821" t="s">
        <v>267</v>
      </c>
      <c r="K152" s="188"/>
      <c r="L152" s="189" t="s">
        <v>801</v>
      </c>
      <c r="M152" s="293"/>
      <c r="N152" s="444" t="s">
        <v>128</v>
      </c>
      <c r="O152" s="190" t="s">
        <v>207</v>
      </c>
      <c r="P152" s="25"/>
      <c r="Q152" s="37"/>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92"/>
    </row>
    <row r="153" spans="1:40" s="40" customFormat="1" ht="41.5" customHeight="1" thickBot="1" x14ac:dyDescent="0.4">
      <c r="A153" s="25"/>
      <c r="B153" s="1123"/>
      <c r="C153" s="206"/>
      <c r="D153" s="236"/>
      <c r="E153" s="237" t="s">
        <v>257</v>
      </c>
      <c r="F153" s="209"/>
      <c r="G153" s="210"/>
      <c r="H153" s="211">
        <v>1</v>
      </c>
      <c r="I153" s="238">
        <v>52</v>
      </c>
      <c r="J153" s="1012" t="s">
        <v>270</v>
      </c>
      <c r="K153" s="803" t="s">
        <v>759</v>
      </c>
      <c r="L153" s="214"/>
      <c r="M153" s="213"/>
      <c r="N153" s="450" t="s">
        <v>95</v>
      </c>
      <c r="O153" s="215"/>
      <c r="P153" s="25"/>
      <c r="Q153" s="37"/>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92"/>
    </row>
    <row r="154" spans="1:40" s="40" customFormat="1" ht="26.5" thickBot="1" x14ac:dyDescent="0.4">
      <c r="A154" s="25"/>
      <c r="B154" s="1123"/>
      <c r="C154" s="192"/>
      <c r="D154" s="233"/>
      <c r="E154" s="234" t="s">
        <v>257</v>
      </c>
      <c r="F154" s="754">
        <v>1</v>
      </c>
      <c r="G154" s="195">
        <v>1</v>
      </c>
      <c r="H154" s="196">
        <v>1</v>
      </c>
      <c r="I154" s="235">
        <v>149</v>
      </c>
      <c r="J154" s="857" t="s">
        <v>835</v>
      </c>
      <c r="K154" s="188"/>
      <c r="L154" s="199"/>
      <c r="M154" s="198"/>
      <c r="N154" s="445" t="s">
        <v>103</v>
      </c>
      <c r="O154" s="200" t="s">
        <v>276</v>
      </c>
      <c r="P154" s="25"/>
      <c r="Q154" s="37"/>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92"/>
    </row>
    <row r="155" spans="1:40" s="40" customFormat="1" ht="26.5" thickBot="1" x14ac:dyDescent="0.4">
      <c r="A155" s="25"/>
      <c r="B155" s="1123"/>
      <c r="C155" s="206"/>
      <c r="D155" s="236"/>
      <c r="E155" s="237" t="s">
        <v>257</v>
      </c>
      <c r="F155" s="1005">
        <v>1</v>
      </c>
      <c r="G155" s="1007">
        <v>1</v>
      </c>
      <c r="H155" s="421">
        <v>1</v>
      </c>
      <c r="I155" s="1016">
        <v>160</v>
      </c>
      <c r="J155" s="874" t="s">
        <v>277</v>
      </c>
      <c r="K155" s="188"/>
      <c r="L155" s="214"/>
      <c r="M155" s="867"/>
      <c r="N155" s="450" t="s">
        <v>130</v>
      </c>
      <c r="O155" s="215" t="s">
        <v>207</v>
      </c>
      <c r="P155" s="25"/>
      <c r="Q155" s="37"/>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92"/>
    </row>
    <row r="156" spans="1:40" s="40" customFormat="1" ht="26.5" thickBot="1" x14ac:dyDescent="0.4">
      <c r="A156" s="25"/>
      <c r="B156" s="1123"/>
      <c r="C156" s="182"/>
      <c r="D156" s="240"/>
      <c r="E156" s="231" t="s">
        <v>257</v>
      </c>
      <c r="F156" s="1006"/>
      <c r="G156" s="1008"/>
      <c r="H156" s="1008">
        <v>1</v>
      </c>
      <c r="I156" s="1008">
        <v>26</v>
      </c>
      <c r="J156" s="1014" t="s">
        <v>278</v>
      </c>
      <c r="K156" s="1051" t="s">
        <v>865</v>
      </c>
      <c r="L156" s="189"/>
      <c r="M156" s="867"/>
      <c r="N156" s="444" t="s">
        <v>106</v>
      </c>
      <c r="O156" s="190"/>
      <c r="P156" s="25"/>
      <c r="Q156" s="37"/>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92"/>
    </row>
    <row r="157" spans="1:40" s="40" customFormat="1" ht="26.5" thickBot="1" x14ac:dyDescent="0.4">
      <c r="A157" s="25"/>
      <c r="B157" s="1123"/>
      <c r="C157" s="242"/>
      <c r="D157" s="752"/>
      <c r="E157" s="231" t="s">
        <v>257</v>
      </c>
      <c r="F157" s="1006">
        <v>1</v>
      </c>
      <c r="G157" s="1008"/>
      <c r="H157" s="1008">
        <v>1</v>
      </c>
      <c r="I157" s="1008"/>
      <c r="J157" s="1010" t="s">
        <v>859</v>
      </c>
      <c r="K157" s="1010" t="s">
        <v>860</v>
      </c>
      <c r="L157" s="1050"/>
      <c r="M157" s="1002"/>
      <c r="N157" s="451"/>
      <c r="O157" s="674"/>
      <c r="P157" s="25"/>
      <c r="Q157" s="37"/>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92"/>
    </row>
    <row r="158" spans="1:40" s="40" customFormat="1" ht="26.5" thickBot="1" x14ac:dyDescent="0.4">
      <c r="A158" s="25"/>
      <c r="B158" s="1123"/>
      <c r="C158" s="242"/>
      <c r="D158" s="752"/>
      <c r="E158" s="231" t="s">
        <v>257</v>
      </c>
      <c r="F158" s="1006">
        <v>1</v>
      </c>
      <c r="G158" s="1008"/>
      <c r="H158" s="1008">
        <v>1</v>
      </c>
      <c r="I158" s="1008"/>
      <c r="J158" s="1010" t="s">
        <v>861</v>
      </c>
      <c r="K158" s="1010" t="s">
        <v>860</v>
      </c>
      <c r="L158" s="1050"/>
      <c r="M158" s="1002"/>
      <c r="N158" s="451"/>
      <c r="O158" s="674"/>
      <c r="P158" s="25"/>
      <c r="Q158" s="37"/>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92"/>
    </row>
    <row r="159" spans="1:40" s="40" customFormat="1" ht="15" thickBot="1" x14ac:dyDescent="0.4">
      <c r="A159" s="25"/>
      <c r="B159" s="1123"/>
      <c r="C159" s="242"/>
      <c r="D159" s="752"/>
      <c r="E159" s="231" t="s">
        <v>257</v>
      </c>
      <c r="F159" s="1006"/>
      <c r="G159" s="1008">
        <v>1</v>
      </c>
      <c r="H159" s="1008">
        <v>1</v>
      </c>
      <c r="I159" s="1008"/>
      <c r="J159" s="1081" t="s">
        <v>913</v>
      </c>
      <c r="K159" s="1082"/>
      <c r="L159" s="1003" t="s">
        <v>894</v>
      </c>
      <c r="M159" s="1002"/>
      <c r="N159" s="451"/>
      <c r="O159" s="674"/>
      <c r="P159" s="25"/>
      <c r="Q159" s="37"/>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92"/>
    </row>
    <row r="160" spans="1:40" s="40" customFormat="1" ht="15" thickBot="1" x14ac:dyDescent="0.4">
      <c r="A160" s="25"/>
      <c r="B160" s="1123"/>
      <c r="C160" s="242"/>
      <c r="D160" s="752"/>
      <c r="E160" s="231" t="s">
        <v>257</v>
      </c>
      <c r="F160" s="1006"/>
      <c r="G160" s="1008"/>
      <c r="H160" s="1008"/>
      <c r="I160" s="1008"/>
      <c r="J160" s="1009"/>
      <c r="K160" s="661"/>
      <c r="L160" s="251"/>
      <c r="M160" s="250"/>
      <c r="N160" s="451"/>
      <c r="O160" s="674"/>
      <c r="P160" s="25"/>
      <c r="Q160" s="37"/>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92"/>
    </row>
    <row r="161" spans="1:40" s="40" customFormat="1" ht="15" thickBot="1" x14ac:dyDescent="0.4">
      <c r="A161" s="25"/>
      <c r="B161" s="1123"/>
      <c r="C161" s="242"/>
      <c r="D161" s="752"/>
      <c r="E161" s="231" t="s">
        <v>257</v>
      </c>
      <c r="F161" s="1006"/>
      <c r="G161" s="1008"/>
      <c r="H161" s="1008"/>
      <c r="I161" s="1008"/>
      <c r="J161" s="1009"/>
      <c r="K161" s="661"/>
      <c r="L161" s="251"/>
      <c r="M161" s="250"/>
      <c r="N161" s="451"/>
      <c r="O161" s="674"/>
      <c r="P161" s="25"/>
      <c r="Q161" s="37"/>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92"/>
    </row>
    <row r="162" spans="1:40" s="40" customFormat="1" ht="15" thickBot="1" x14ac:dyDescent="0.4">
      <c r="A162" s="25"/>
      <c r="B162" s="1123"/>
      <c r="C162" s="242"/>
      <c r="D162" s="752"/>
      <c r="E162" s="231" t="s">
        <v>257</v>
      </c>
      <c r="F162" s="1006"/>
      <c r="G162" s="1008"/>
      <c r="H162" s="1008"/>
      <c r="I162" s="1008"/>
      <c r="J162" s="1009"/>
      <c r="K162" s="661"/>
      <c r="L162" s="251"/>
      <c r="M162" s="250"/>
      <c r="N162" s="451"/>
      <c r="O162" s="674"/>
      <c r="P162" s="25"/>
      <c r="Q162" s="37"/>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92"/>
    </row>
    <row r="163" spans="1:40" s="40" customFormat="1" ht="15" thickBot="1" x14ac:dyDescent="0.4">
      <c r="A163" s="25"/>
      <c r="B163" s="1124"/>
      <c r="C163" s="192"/>
      <c r="D163" s="241"/>
      <c r="E163" s="234" t="s">
        <v>257</v>
      </c>
      <c r="F163" s="1006"/>
      <c r="G163" s="1008"/>
      <c r="H163" s="1008"/>
      <c r="I163" s="1008"/>
      <c r="J163" s="1009"/>
      <c r="K163" s="661"/>
      <c r="L163" s="199"/>
      <c r="M163" s="198"/>
      <c r="N163" s="445"/>
      <c r="O163" s="200"/>
      <c r="P163" s="25"/>
      <c r="Q163" s="37"/>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92"/>
    </row>
    <row r="164" spans="1:40" ht="15" thickBot="1" x14ac:dyDescent="0.4">
      <c r="A164" s="1"/>
      <c r="B164" s="1025"/>
      <c r="C164" s="899">
        <v>4.2</v>
      </c>
      <c r="D164" s="1067" t="s">
        <v>29</v>
      </c>
      <c r="E164" s="901" t="s">
        <v>30</v>
      </c>
      <c r="F164" s="1017">
        <v>40</v>
      </c>
      <c r="G164" s="1018">
        <f>SUM(G165:G173)</f>
        <v>835</v>
      </c>
      <c r="H164" s="1019">
        <f>SUM(H165:H173)</f>
        <v>835</v>
      </c>
      <c r="I164" s="1020" t="s">
        <v>165</v>
      </c>
      <c r="J164" s="906"/>
      <c r="K164" s="907"/>
      <c r="L164" s="908"/>
      <c r="M164" s="945"/>
      <c r="N164" s="947"/>
      <c r="O164" s="948"/>
      <c r="P164" s="1"/>
      <c r="Q164" s="13"/>
      <c r="R164" s="6"/>
      <c r="S164" s="6"/>
      <c r="T164" s="6"/>
      <c r="U164" s="6"/>
      <c r="V164" s="6"/>
      <c r="W164" s="6"/>
      <c r="X164" s="6"/>
      <c r="Y164" s="6"/>
      <c r="Z164" s="6"/>
      <c r="AA164" s="6"/>
      <c r="AB164" s="6"/>
      <c r="AC164" s="6"/>
      <c r="AD164" s="6"/>
      <c r="AE164" s="6"/>
      <c r="AF164" s="6"/>
      <c r="AG164" s="6"/>
      <c r="AH164" s="6"/>
      <c r="AI164" s="6"/>
      <c r="AJ164" s="6"/>
      <c r="AK164" s="6"/>
      <c r="AL164" s="6"/>
      <c r="AM164" s="6"/>
      <c r="AN164" s="126"/>
    </row>
    <row r="165" spans="1:40" s="40" customFormat="1" ht="26" x14ac:dyDescent="0.35">
      <c r="A165" s="25"/>
      <c r="B165" s="1122" t="s">
        <v>280</v>
      </c>
      <c r="C165" s="182"/>
      <c r="D165" s="183"/>
      <c r="E165" s="231" t="s">
        <v>257</v>
      </c>
      <c r="F165" s="264">
        <v>40</v>
      </c>
      <c r="G165" s="185"/>
      <c r="H165" s="186"/>
      <c r="I165" s="232"/>
      <c r="J165" s="842" t="s">
        <v>281</v>
      </c>
      <c r="K165" s="786" t="s">
        <v>870</v>
      </c>
      <c r="L165" s="189" t="s">
        <v>801</v>
      </c>
      <c r="M165" s="188"/>
      <c r="N165" s="444" t="s">
        <v>90</v>
      </c>
      <c r="O165" s="644" t="s">
        <v>282</v>
      </c>
      <c r="P165" s="25"/>
      <c r="Q165" s="37"/>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92"/>
    </row>
    <row r="166" spans="1:40" s="40" customFormat="1" ht="39.5" thickBot="1" x14ac:dyDescent="0.4">
      <c r="A166" s="25"/>
      <c r="B166" s="1123"/>
      <c r="C166" s="192"/>
      <c r="D166" s="233"/>
      <c r="E166" s="234" t="s">
        <v>257</v>
      </c>
      <c r="F166" s="265">
        <v>40</v>
      </c>
      <c r="G166" s="195">
        <v>83</v>
      </c>
      <c r="H166" s="196">
        <v>83</v>
      </c>
      <c r="I166" s="235">
        <v>204</v>
      </c>
      <c r="J166" s="857" t="s">
        <v>261</v>
      </c>
      <c r="K166" s="198"/>
      <c r="L166" s="199" t="s">
        <v>801</v>
      </c>
      <c r="M166" s="198"/>
      <c r="N166" s="445" t="s">
        <v>90</v>
      </c>
      <c r="O166" s="200" t="s">
        <v>283</v>
      </c>
      <c r="P166" s="25"/>
      <c r="Q166" s="37"/>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92"/>
    </row>
    <row r="167" spans="1:40" s="40" customFormat="1" ht="26.5" thickBot="1" x14ac:dyDescent="0.4">
      <c r="A167" s="25"/>
      <c r="B167" s="1123"/>
      <c r="C167" s="182"/>
      <c r="D167" s="183"/>
      <c r="E167" s="231" t="s">
        <v>257</v>
      </c>
      <c r="F167" s="264">
        <v>40</v>
      </c>
      <c r="G167" s="210"/>
      <c r="H167" s="211"/>
      <c r="I167" s="238"/>
      <c r="J167" s="1027" t="s">
        <v>270</v>
      </c>
      <c r="K167" s="786" t="s">
        <v>870</v>
      </c>
      <c r="L167" s="189"/>
      <c r="M167" s="188"/>
      <c r="N167" s="444" t="s">
        <v>95</v>
      </c>
      <c r="O167" s="190"/>
      <c r="P167" s="25"/>
      <c r="Q167" s="37"/>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92"/>
    </row>
    <row r="168" spans="1:40" s="40" customFormat="1" ht="28.5" customHeight="1" thickBot="1" x14ac:dyDescent="0.4">
      <c r="A168" s="25"/>
      <c r="B168" s="1123"/>
      <c r="C168" s="192"/>
      <c r="D168" s="233"/>
      <c r="E168" s="234" t="s">
        <v>257</v>
      </c>
      <c r="F168" s="265">
        <v>40</v>
      </c>
      <c r="G168" s="195">
        <v>149</v>
      </c>
      <c r="H168" s="196">
        <v>149</v>
      </c>
      <c r="I168" s="875">
        <v>149</v>
      </c>
      <c r="J168" s="857" t="s">
        <v>286</v>
      </c>
      <c r="K168" s="198"/>
      <c r="L168" s="189" t="s">
        <v>863</v>
      </c>
      <c r="M168" s="198"/>
      <c r="N168" s="445" t="s">
        <v>103</v>
      </c>
      <c r="O168" s="200" t="s">
        <v>287</v>
      </c>
      <c r="P168" s="25"/>
      <c r="Q168" s="37"/>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92"/>
    </row>
    <row r="169" spans="1:40" s="40" customFormat="1" ht="39.5" thickBot="1" x14ac:dyDescent="0.4">
      <c r="A169" s="25"/>
      <c r="B169" s="1123"/>
      <c r="C169" s="206"/>
      <c r="D169" s="236"/>
      <c r="E169" s="237" t="s">
        <v>257</v>
      </c>
      <c r="F169" s="209">
        <v>40</v>
      </c>
      <c r="G169" s="210">
        <v>160</v>
      </c>
      <c r="H169" s="211">
        <v>160</v>
      </c>
      <c r="I169" s="869">
        <v>160</v>
      </c>
      <c r="J169" s="860" t="s">
        <v>277</v>
      </c>
      <c r="K169" s="213"/>
      <c r="L169" s="199" t="s">
        <v>845</v>
      </c>
      <c r="M169" s="213"/>
      <c r="N169" s="450" t="s">
        <v>130</v>
      </c>
      <c r="O169" s="215" t="s">
        <v>283</v>
      </c>
      <c r="P169" s="25"/>
      <c r="Q169" s="37"/>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92"/>
    </row>
    <row r="170" spans="1:40" s="40" customFormat="1" ht="40" customHeight="1" thickBot="1" x14ac:dyDescent="0.4">
      <c r="A170" s="25"/>
      <c r="B170" s="1124"/>
      <c r="C170" s="182"/>
      <c r="D170" s="240"/>
      <c r="E170" s="231" t="s">
        <v>257</v>
      </c>
      <c r="F170" s="264">
        <v>40</v>
      </c>
      <c r="G170" s="185"/>
      <c r="H170" s="186"/>
      <c r="I170" s="776"/>
      <c r="J170" s="1014" t="s">
        <v>278</v>
      </c>
      <c r="K170" s="1015" t="s">
        <v>865</v>
      </c>
      <c r="L170" s="189"/>
      <c r="M170" s="188"/>
      <c r="N170" s="444" t="s">
        <v>106</v>
      </c>
      <c r="O170" s="190" t="s">
        <v>287</v>
      </c>
      <c r="P170" s="25"/>
      <c r="Q170" s="37"/>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92"/>
    </row>
    <row r="171" spans="1:40" s="40" customFormat="1" ht="40" customHeight="1" thickBot="1" x14ac:dyDescent="0.4">
      <c r="A171" s="25"/>
      <c r="B171" s="39"/>
      <c r="C171" s="242"/>
      <c r="D171" s="752"/>
      <c r="E171" s="244"/>
      <c r="F171" s="245"/>
      <c r="G171" s="40">
        <v>67</v>
      </c>
      <c r="H171" s="40">
        <v>67</v>
      </c>
      <c r="I171" s="40">
        <v>67</v>
      </c>
      <c r="J171" s="821" t="s">
        <v>263</v>
      </c>
      <c r="K171" s="1083" t="s">
        <v>864</v>
      </c>
      <c r="L171" s="214" t="s">
        <v>801</v>
      </c>
      <c r="M171" s="250"/>
      <c r="N171" s="451"/>
      <c r="O171" s="674"/>
      <c r="P171" s="25"/>
      <c r="Q171" s="37"/>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92"/>
    </row>
    <row r="172" spans="1:40" s="40" customFormat="1" ht="40" customHeight="1" thickBot="1" x14ac:dyDescent="0.4">
      <c r="A172" s="25"/>
      <c r="B172" s="39"/>
      <c r="C172" s="242"/>
      <c r="D172" s="752"/>
      <c r="E172" s="244"/>
      <c r="F172" s="245"/>
      <c r="G172" s="246">
        <v>216</v>
      </c>
      <c r="H172" s="247">
        <v>216</v>
      </c>
      <c r="I172" s="844">
        <v>216</v>
      </c>
      <c r="J172" s="860" t="s">
        <v>828</v>
      </c>
      <c r="K172" s="188"/>
      <c r="L172" s="189" t="s">
        <v>801</v>
      </c>
      <c r="M172" s="250"/>
      <c r="N172" s="451"/>
      <c r="O172" s="674"/>
      <c r="P172" s="25"/>
      <c r="Q172" s="37"/>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92"/>
    </row>
    <row r="173" spans="1:40" s="40" customFormat="1" ht="26.5" thickBot="1" x14ac:dyDescent="0.4">
      <c r="A173" s="25"/>
      <c r="B173" s="39"/>
      <c r="C173" s="220"/>
      <c r="D173" s="266"/>
      <c r="E173" s="267"/>
      <c r="F173" s="268">
        <v>40</v>
      </c>
      <c r="G173" s="246">
        <v>160</v>
      </c>
      <c r="H173" s="247">
        <v>160</v>
      </c>
      <c r="I173" s="841">
        <v>160</v>
      </c>
      <c r="J173" s="821" t="s">
        <v>267</v>
      </c>
      <c r="K173" s="188"/>
      <c r="L173" s="228"/>
      <c r="M173" s="227"/>
      <c r="N173" s="447" t="s">
        <v>106</v>
      </c>
      <c r="O173" s="229"/>
      <c r="P173" s="25"/>
      <c r="Q173" s="37"/>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92"/>
    </row>
    <row r="174" spans="1:40" ht="29.5" thickBot="1" x14ac:dyDescent="0.4">
      <c r="A174" s="1"/>
      <c r="B174" s="1024" t="s">
        <v>867</v>
      </c>
      <c r="C174" s="899">
        <v>4.3</v>
      </c>
      <c r="D174" s="900" t="s">
        <v>289</v>
      </c>
      <c r="E174" s="910" t="s">
        <v>290</v>
      </c>
      <c r="F174" s="902" t="s">
        <v>291</v>
      </c>
      <c r="G174" s="903">
        <f>SUM(G175:G184)</f>
        <v>0</v>
      </c>
      <c r="H174" s="904">
        <f>SUM(H175:H184)</f>
        <v>0</v>
      </c>
      <c r="I174" s="909" t="s">
        <v>165</v>
      </c>
      <c r="J174" s="249"/>
      <c r="K174" s="227"/>
      <c r="L174" s="908"/>
      <c r="M174" s="945"/>
      <c r="N174" s="947"/>
      <c r="O174" s="948"/>
      <c r="P174" s="1"/>
      <c r="Q174" s="13"/>
      <c r="R174" s="6"/>
      <c r="S174" s="6"/>
      <c r="T174" s="6"/>
      <c r="U174" s="6"/>
      <c r="V174" s="6"/>
      <c r="W174" s="6"/>
      <c r="X174" s="6"/>
      <c r="Y174" s="6"/>
      <c r="Z174" s="6"/>
      <c r="AA174" s="6"/>
      <c r="AB174" s="6"/>
      <c r="AC174" s="6"/>
      <c r="AD174" s="6"/>
      <c r="AE174" s="6"/>
      <c r="AF174" s="6"/>
      <c r="AG174" s="6"/>
      <c r="AH174" s="6"/>
      <c r="AI174" s="6"/>
      <c r="AJ174" s="6"/>
      <c r="AK174" s="6"/>
      <c r="AL174" s="6"/>
      <c r="AM174" s="6"/>
      <c r="AN174" s="126"/>
    </row>
    <row r="175" spans="1:40" s="40" customFormat="1" ht="15" thickBot="1" x14ac:dyDescent="0.4">
      <c r="A175" s="25"/>
      <c r="B175" s="1122" t="s">
        <v>292</v>
      </c>
      <c r="C175" s="206"/>
      <c r="D175" s="236"/>
      <c r="E175" s="237" t="s">
        <v>257</v>
      </c>
      <c r="F175" s="209">
        <v>1</v>
      </c>
      <c r="G175" s="271"/>
      <c r="H175" s="272"/>
      <c r="I175" s="273"/>
      <c r="J175" s="906"/>
      <c r="K175" s="907"/>
      <c r="L175" s="214"/>
      <c r="M175" s="213"/>
      <c r="N175" s="450" t="s">
        <v>90</v>
      </c>
      <c r="O175" s="215"/>
      <c r="P175" s="25"/>
      <c r="Q175" s="37"/>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92"/>
    </row>
    <row r="176" spans="1:40" s="40" customFormat="1" ht="15" thickBot="1" x14ac:dyDescent="0.4">
      <c r="A176" s="25"/>
      <c r="B176" s="1123"/>
      <c r="C176" s="206"/>
      <c r="D176" s="236"/>
      <c r="E176" s="237" t="s">
        <v>257</v>
      </c>
      <c r="F176" s="209">
        <v>1</v>
      </c>
      <c r="G176" s="271"/>
      <c r="H176" s="272"/>
      <c r="I176" s="273"/>
      <c r="J176" s="216" t="s">
        <v>293</v>
      </c>
      <c r="K176" s="213"/>
      <c r="L176" s="214"/>
      <c r="M176" s="213"/>
      <c r="N176" s="450" t="s">
        <v>93</v>
      </c>
      <c r="O176" s="215"/>
      <c r="P176" s="25"/>
      <c r="Q176" s="37"/>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92"/>
    </row>
    <row r="177" spans="1:40" s="40" customFormat="1" ht="15" thickBot="1" x14ac:dyDescent="0.4">
      <c r="A177" s="25"/>
      <c r="B177" s="1123"/>
      <c r="C177" s="206"/>
      <c r="D177" s="236"/>
      <c r="E177" s="237" t="s">
        <v>257</v>
      </c>
      <c r="F177" s="209">
        <v>1</v>
      </c>
      <c r="G177" s="271"/>
      <c r="H177" s="272"/>
      <c r="I177" s="273"/>
      <c r="J177" s="216"/>
      <c r="K177" s="213"/>
      <c r="L177" s="214"/>
      <c r="M177" s="213"/>
      <c r="N177" s="450" t="s">
        <v>122</v>
      </c>
      <c r="O177" s="215"/>
      <c r="P177" s="25"/>
      <c r="Q177" s="37"/>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92"/>
    </row>
    <row r="178" spans="1:40" s="40" customFormat="1" ht="15" thickBot="1" x14ac:dyDescent="0.4">
      <c r="A178" s="25"/>
      <c r="B178" s="1123"/>
      <c r="C178" s="206"/>
      <c r="D178" s="236"/>
      <c r="E178" s="237" t="s">
        <v>257</v>
      </c>
      <c r="F178" s="209">
        <v>0</v>
      </c>
      <c r="G178" s="271"/>
      <c r="H178" s="272"/>
      <c r="I178" s="273"/>
      <c r="J178" s="216"/>
      <c r="K178" s="213"/>
      <c r="L178" s="214"/>
      <c r="M178" s="213"/>
      <c r="N178" s="450" t="s">
        <v>124</v>
      </c>
      <c r="O178" s="215"/>
      <c r="P178" s="25"/>
      <c r="Q178" s="37"/>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92"/>
    </row>
    <row r="179" spans="1:40" s="40" customFormat="1" ht="15" thickBot="1" x14ac:dyDescent="0.4">
      <c r="A179" s="25"/>
      <c r="B179" s="1123"/>
      <c r="C179" s="206"/>
      <c r="D179" s="236"/>
      <c r="E179" s="237" t="s">
        <v>257</v>
      </c>
      <c r="F179" s="209">
        <v>1</v>
      </c>
      <c r="G179" s="271"/>
      <c r="H179" s="272"/>
      <c r="I179" s="273"/>
      <c r="J179" s="216"/>
      <c r="K179" s="213"/>
      <c r="L179" s="214"/>
      <c r="M179" s="213"/>
      <c r="N179" s="450" t="s">
        <v>128</v>
      </c>
      <c r="O179" s="215"/>
      <c r="P179" s="25"/>
      <c r="Q179" s="37"/>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92"/>
    </row>
    <row r="180" spans="1:40" s="40" customFormat="1" ht="15" thickBot="1" x14ac:dyDescent="0.4">
      <c r="A180" s="25"/>
      <c r="B180" s="1123"/>
      <c r="C180" s="206"/>
      <c r="D180" s="236"/>
      <c r="E180" s="237" t="s">
        <v>257</v>
      </c>
      <c r="F180" s="209">
        <v>1</v>
      </c>
      <c r="G180" s="271"/>
      <c r="H180" s="272"/>
      <c r="I180" s="273"/>
      <c r="J180" s="216"/>
      <c r="K180" s="213"/>
      <c r="L180" s="214"/>
      <c r="M180" s="213"/>
      <c r="N180" s="450" t="s">
        <v>95</v>
      </c>
      <c r="O180" s="215"/>
      <c r="P180" s="25"/>
      <c r="Q180" s="37"/>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92"/>
    </row>
    <row r="181" spans="1:40" s="40" customFormat="1" ht="15" thickBot="1" x14ac:dyDescent="0.4">
      <c r="A181" s="25"/>
      <c r="B181" s="1123"/>
      <c r="C181" s="206"/>
      <c r="D181" s="236"/>
      <c r="E181" s="237" t="s">
        <v>257</v>
      </c>
      <c r="F181" s="209">
        <v>1</v>
      </c>
      <c r="G181" s="271"/>
      <c r="H181" s="272"/>
      <c r="I181" s="273"/>
      <c r="J181" s="216"/>
      <c r="K181" s="213"/>
      <c r="L181" s="214"/>
      <c r="M181" s="213"/>
      <c r="N181" s="450" t="s">
        <v>98</v>
      </c>
      <c r="O181" s="215"/>
      <c r="P181" s="25"/>
      <c r="Q181" s="37"/>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92"/>
    </row>
    <row r="182" spans="1:40" s="40" customFormat="1" ht="15" thickBot="1" x14ac:dyDescent="0.4">
      <c r="A182" s="25"/>
      <c r="B182" s="1123"/>
      <c r="C182" s="206"/>
      <c r="D182" s="236"/>
      <c r="E182" s="237" t="s">
        <v>257</v>
      </c>
      <c r="F182" s="209">
        <v>1</v>
      </c>
      <c r="G182" s="271"/>
      <c r="H182" s="272"/>
      <c r="I182" s="273"/>
      <c r="J182" s="216"/>
      <c r="K182" s="213"/>
      <c r="L182" s="214"/>
      <c r="M182" s="213"/>
      <c r="N182" s="450" t="s">
        <v>103</v>
      </c>
      <c r="O182" s="215"/>
      <c r="P182" s="25"/>
      <c r="Q182" s="37"/>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92"/>
    </row>
    <row r="183" spans="1:40" s="40" customFormat="1" ht="15" thickBot="1" x14ac:dyDescent="0.4">
      <c r="A183" s="25"/>
      <c r="B183" s="1123"/>
      <c r="C183" s="206"/>
      <c r="D183" s="236"/>
      <c r="E183" s="237" t="s">
        <v>257</v>
      </c>
      <c r="F183" s="209">
        <v>1</v>
      </c>
      <c r="G183" s="271"/>
      <c r="H183" s="272"/>
      <c r="I183" s="273"/>
      <c r="J183" s="216"/>
      <c r="K183" s="213"/>
      <c r="L183" s="214"/>
      <c r="M183" s="213"/>
      <c r="N183" s="450" t="s">
        <v>130</v>
      </c>
      <c r="O183" s="215"/>
      <c r="P183" s="25"/>
      <c r="Q183" s="37"/>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92"/>
    </row>
    <row r="184" spans="1:40" s="40" customFormat="1" ht="15" thickBot="1" x14ac:dyDescent="0.4">
      <c r="A184" s="25"/>
      <c r="B184" s="1124"/>
      <c r="C184" s="206"/>
      <c r="D184" s="274"/>
      <c r="E184" s="237" t="s">
        <v>257</v>
      </c>
      <c r="F184" s="209">
        <v>1</v>
      </c>
      <c r="G184" s="271"/>
      <c r="H184" s="272"/>
      <c r="I184" s="273"/>
      <c r="J184" s="216"/>
      <c r="K184" s="213"/>
      <c r="L184" s="214"/>
      <c r="M184" s="213"/>
      <c r="N184" s="450" t="s">
        <v>106</v>
      </c>
      <c r="O184" s="215"/>
      <c r="P184" s="25"/>
      <c r="Q184" s="37"/>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92"/>
    </row>
    <row r="185" spans="1:40" s="40" customFormat="1" ht="15" thickBot="1" x14ac:dyDescent="0.4">
      <c r="A185" s="25"/>
      <c r="B185" s="155"/>
      <c r="C185" s="27">
        <v>5</v>
      </c>
      <c r="D185" s="28" t="s">
        <v>294</v>
      </c>
      <c r="E185" s="29"/>
      <c r="F185" s="103"/>
      <c r="G185" s="104"/>
      <c r="H185" s="105"/>
      <c r="I185" s="106"/>
      <c r="J185" s="216"/>
      <c r="K185" s="213"/>
      <c r="L185" s="109"/>
      <c r="M185" s="977"/>
      <c r="N185" s="978"/>
      <c r="O185" s="979"/>
      <c r="P185" s="25"/>
      <c r="Q185" s="37"/>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92"/>
    </row>
    <row r="186" spans="1:40" ht="26.5" thickBot="1" x14ac:dyDescent="0.4">
      <c r="A186" s="1"/>
      <c r="B186" s="1025">
        <v>8</v>
      </c>
      <c r="C186" s="886">
        <v>5.0999999999999996</v>
      </c>
      <c r="D186" s="1069" t="s">
        <v>295</v>
      </c>
      <c r="E186" s="888" t="s">
        <v>296</v>
      </c>
      <c r="F186" s="889">
        <f>SUM(F187:F188)</f>
        <v>7</v>
      </c>
      <c r="G186" s="890">
        <f>SUM(G187:G188)</f>
        <v>6</v>
      </c>
      <c r="H186" s="891">
        <f>SUM(H187:H188)</f>
        <v>7</v>
      </c>
      <c r="I186" s="892" t="s">
        <v>165</v>
      </c>
      <c r="J186" s="107"/>
      <c r="K186" s="108"/>
      <c r="L186" s="895"/>
      <c r="M186" s="975"/>
      <c r="N186" s="976"/>
      <c r="O186" s="897"/>
      <c r="P186" s="1"/>
      <c r="Q186" s="13"/>
      <c r="R186" s="6"/>
      <c r="S186" s="6"/>
      <c r="T186" s="6"/>
      <c r="U186" s="6"/>
      <c r="V186" s="6"/>
      <c r="W186" s="6"/>
      <c r="X186" s="6"/>
      <c r="Y186" s="6"/>
      <c r="Z186" s="6"/>
      <c r="AA186" s="6"/>
      <c r="AB186" s="6"/>
      <c r="AC186" s="6"/>
      <c r="AD186" s="6"/>
      <c r="AE186" s="6"/>
      <c r="AF186" s="6"/>
      <c r="AG186" s="6"/>
      <c r="AH186" s="6"/>
      <c r="AI186" s="6"/>
      <c r="AJ186" s="6"/>
      <c r="AK186" s="6"/>
      <c r="AL186" s="6"/>
      <c r="AM186" s="6"/>
      <c r="AN186" s="126"/>
    </row>
    <row r="187" spans="1:40" s="40" customFormat="1" ht="184.5" customHeight="1" thickBot="1" x14ac:dyDescent="0.4">
      <c r="A187" s="25"/>
      <c r="B187" s="1122" t="s">
        <v>297</v>
      </c>
      <c r="C187" s="206"/>
      <c r="D187" s="236"/>
      <c r="E187" s="237"/>
      <c r="F187" s="209">
        <v>6</v>
      </c>
      <c r="G187" s="210">
        <v>6</v>
      </c>
      <c r="H187" s="211">
        <v>6</v>
      </c>
      <c r="I187" s="238">
        <v>6</v>
      </c>
      <c r="J187" s="893"/>
      <c r="K187" s="894"/>
      <c r="L187" s="775" t="s">
        <v>911</v>
      </c>
      <c r="M187" s="213"/>
      <c r="N187" s="450" t="s">
        <v>90</v>
      </c>
      <c r="O187" s="215"/>
      <c r="P187" s="25"/>
      <c r="Q187" s="37"/>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92"/>
    </row>
    <row r="188" spans="1:40" s="40" customFormat="1" ht="143.5" thickBot="1" x14ac:dyDescent="0.4">
      <c r="A188" s="25"/>
      <c r="B188" s="1123"/>
      <c r="C188" s="206"/>
      <c r="D188" s="236"/>
      <c r="E188" s="237"/>
      <c r="F188" s="209">
        <v>1</v>
      </c>
      <c r="G188" s="210"/>
      <c r="H188" s="211">
        <v>1</v>
      </c>
      <c r="I188" s="238">
        <v>5</v>
      </c>
      <c r="J188" s="773" t="s">
        <v>877</v>
      </c>
      <c r="K188" s="773" t="s">
        <v>774</v>
      </c>
      <c r="L188" s="214"/>
      <c r="M188" s="213"/>
      <c r="N188" s="450" t="s">
        <v>122</v>
      </c>
      <c r="O188" s="215"/>
      <c r="P188" s="25"/>
      <c r="Q188" s="37"/>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92"/>
    </row>
    <row r="189" spans="1:40" s="40" customFormat="1" ht="37.9" customHeight="1" thickBot="1" x14ac:dyDescent="0.4">
      <c r="A189" s="25"/>
      <c r="B189" s="155"/>
      <c r="C189" s="27">
        <v>6</v>
      </c>
      <c r="D189" s="28" t="s">
        <v>33</v>
      </c>
      <c r="E189" s="29"/>
      <c r="F189" s="103"/>
      <c r="G189" s="104"/>
      <c r="H189" s="105"/>
      <c r="I189" s="106"/>
      <c r="J189" s="1027" t="s">
        <v>868</v>
      </c>
      <c r="K189" s="1027" t="s">
        <v>869</v>
      </c>
      <c r="L189" s="109"/>
      <c r="M189" s="977"/>
      <c r="N189" s="978"/>
      <c r="O189" s="979"/>
      <c r="P189" s="25"/>
      <c r="Q189" s="37"/>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92"/>
    </row>
    <row r="190" spans="1:40" ht="15" thickBot="1" x14ac:dyDescent="0.4">
      <c r="A190" s="1"/>
      <c r="B190" s="1026">
        <v>81</v>
      </c>
      <c r="C190" s="886">
        <v>6.1</v>
      </c>
      <c r="D190" s="1066" t="s">
        <v>34</v>
      </c>
      <c r="E190" s="911" t="s">
        <v>35</v>
      </c>
      <c r="F190" s="889">
        <f>SUM(F191:F247)</f>
        <v>81</v>
      </c>
      <c r="G190" s="890">
        <f>SUM(G191:G247)</f>
        <v>48</v>
      </c>
      <c r="H190" s="891">
        <f>SUM(H191:H247)</f>
        <v>160.375</v>
      </c>
      <c r="I190" s="912" t="s">
        <v>224</v>
      </c>
      <c r="J190" s="107"/>
      <c r="K190" s="108"/>
      <c r="L190" s="895"/>
      <c r="M190" s="975"/>
      <c r="N190" s="976"/>
      <c r="O190" s="897"/>
      <c r="P190" s="1"/>
      <c r="Q190" s="13"/>
      <c r="R190" s="6"/>
      <c r="S190" s="6"/>
      <c r="T190" s="6"/>
      <c r="U190" s="6"/>
      <c r="V190" s="6"/>
      <c r="W190" s="6"/>
      <c r="X190" s="6"/>
      <c r="Y190" s="6"/>
      <c r="Z190" s="6"/>
      <c r="AA190" s="6"/>
      <c r="AB190" s="6"/>
      <c r="AC190" s="6"/>
      <c r="AD190" s="6"/>
      <c r="AE190" s="6"/>
      <c r="AF190" s="6"/>
      <c r="AG190" s="6"/>
      <c r="AH190" s="6"/>
      <c r="AI190" s="6"/>
      <c r="AJ190" s="6"/>
      <c r="AK190" s="6"/>
      <c r="AL190" s="6"/>
      <c r="AM190" s="6"/>
      <c r="AN190" s="126"/>
    </row>
    <row r="191" spans="1:40" s="40" customFormat="1" ht="15" thickBot="1" x14ac:dyDescent="0.4">
      <c r="A191" s="25"/>
      <c r="B191" s="1122" t="s">
        <v>312</v>
      </c>
      <c r="C191" s="650"/>
      <c r="D191" s="183"/>
      <c r="E191" s="184"/>
      <c r="F191" s="1115">
        <v>9</v>
      </c>
      <c r="G191" s="185">
        <v>6.75</v>
      </c>
      <c r="H191" s="186">
        <v>6.75</v>
      </c>
      <c r="I191" s="187">
        <v>8</v>
      </c>
      <c r="J191" s="893"/>
      <c r="K191" s="894"/>
      <c r="L191" s="757" t="s">
        <v>801</v>
      </c>
      <c r="M191" s="188"/>
      <c r="N191" s="444" t="s">
        <v>90</v>
      </c>
      <c r="O191" s="190" t="s">
        <v>315</v>
      </c>
      <c r="P191" s="25"/>
      <c r="Q191" s="37"/>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92"/>
    </row>
    <row r="192" spans="1:40" s="40" customFormat="1" ht="32.65" customHeight="1" x14ac:dyDescent="0.35">
      <c r="A192" s="25"/>
      <c r="B192" s="1123"/>
      <c r="C192" s="651"/>
      <c r="D192" s="53"/>
      <c r="E192" s="438"/>
      <c r="F192" s="1125"/>
      <c r="G192" s="56"/>
      <c r="H192" s="57">
        <v>3</v>
      </c>
      <c r="I192" s="98">
        <v>24</v>
      </c>
      <c r="J192" s="755" t="s">
        <v>313</v>
      </c>
      <c r="K192" s="756"/>
      <c r="L192" s="61"/>
      <c r="M192" s="60"/>
      <c r="N192" s="328" t="s">
        <v>90</v>
      </c>
      <c r="O192" s="191" t="s">
        <v>317</v>
      </c>
      <c r="P192" s="25"/>
      <c r="Q192" s="37"/>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92"/>
    </row>
    <row r="193" spans="1:40" s="40" customFormat="1" x14ac:dyDescent="0.35">
      <c r="A193" s="25"/>
      <c r="B193" s="1123"/>
      <c r="C193" s="651"/>
      <c r="D193" s="53"/>
      <c r="E193" s="438"/>
      <c r="F193" s="1125"/>
      <c r="G193" s="56"/>
      <c r="H193" s="57">
        <v>21</v>
      </c>
      <c r="I193" s="98">
        <v>168</v>
      </c>
      <c r="J193" s="59" t="s">
        <v>316</v>
      </c>
      <c r="K193" s="60"/>
      <c r="L193" s="61"/>
      <c r="M193" s="60"/>
      <c r="N193" s="328" t="s">
        <v>90</v>
      </c>
      <c r="O193" s="191" t="s">
        <v>320</v>
      </c>
      <c r="P193" s="25"/>
      <c r="Q193" s="37"/>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92"/>
    </row>
    <row r="194" spans="1:40" s="40" customFormat="1" ht="26" x14ac:dyDescent="0.35">
      <c r="A194" s="25"/>
      <c r="B194" s="1123"/>
      <c r="C194" s="651"/>
      <c r="D194" s="53"/>
      <c r="E194" s="438"/>
      <c r="F194" s="1125"/>
      <c r="G194" s="56"/>
      <c r="H194" s="57">
        <f>SUM(27/8)</f>
        <v>3.375</v>
      </c>
      <c r="I194" s="98">
        <f>SUM(8*3)</f>
        <v>24</v>
      </c>
      <c r="J194" s="59" t="s">
        <v>318</v>
      </c>
      <c r="K194" s="60" t="s">
        <v>319</v>
      </c>
      <c r="L194" s="61"/>
      <c r="M194" s="60"/>
      <c r="N194" s="328" t="s">
        <v>90</v>
      </c>
      <c r="O194" s="191"/>
      <c r="P194" s="25"/>
      <c r="Q194" s="37"/>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92"/>
    </row>
    <row r="195" spans="1:40" s="40" customFormat="1" x14ac:dyDescent="0.35">
      <c r="A195" s="25"/>
      <c r="B195" s="1123"/>
      <c r="C195" s="651"/>
      <c r="D195" s="53"/>
      <c r="E195" s="438"/>
      <c r="F195" s="1125"/>
      <c r="G195" s="56"/>
      <c r="H195" s="57">
        <v>12</v>
      </c>
      <c r="I195" s="98">
        <v>8</v>
      </c>
      <c r="J195" s="59" t="s">
        <v>322</v>
      </c>
      <c r="K195" s="60"/>
      <c r="L195" s="61"/>
      <c r="M195" s="60"/>
      <c r="N195" s="328" t="s">
        <v>90</v>
      </c>
      <c r="O195" s="191"/>
      <c r="P195" s="25"/>
      <c r="Q195" s="37"/>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92"/>
    </row>
    <row r="196" spans="1:40" s="40" customFormat="1" x14ac:dyDescent="0.35">
      <c r="A196" s="25"/>
      <c r="B196" s="1123"/>
      <c r="C196" s="651"/>
      <c r="D196" s="53"/>
      <c r="E196" s="438"/>
      <c r="F196" s="1125"/>
      <c r="G196" s="56"/>
      <c r="H196" s="57">
        <v>1</v>
      </c>
      <c r="I196" s="98">
        <v>9</v>
      </c>
      <c r="J196" s="59" t="s">
        <v>323</v>
      </c>
      <c r="K196" s="60"/>
      <c r="L196" s="61"/>
      <c r="M196" s="60"/>
      <c r="N196" s="328" t="s">
        <v>90</v>
      </c>
      <c r="O196" s="277"/>
      <c r="P196" s="25"/>
      <c r="Q196" s="37"/>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92"/>
    </row>
    <row r="197" spans="1:40" s="40" customFormat="1" x14ac:dyDescent="0.35">
      <c r="A197" s="25"/>
      <c r="B197" s="1123"/>
      <c r="C197" s="731"/>
      <c r="D197" s="93"/>
      <c r="E197" s="732"/>
      <c r="F197" s="1125"/>
      <c r="G197" s="283"/>
      <c r="H197" s="284">
        <v>7</v>
      </c>
      <c r="I197" s="285">
        <v>138</v>
      </c>
      <c r="J197" s="59" t="s">
        <v>324</v>
      </c>
      <c r="K197" s="60"/>
      <c r="L197" s="121"/>
      <c r="M197" s="120"/>
      <c r="N197" s="449"/>
      <c r="O197" s="733"/>
      <c r="P197" s="25"/>
      <c r="Q197" s="37"/>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92"/>
    </row>
    <row r="198" spans="1:40" s="40" customFormat="1" ht="65.5" thickBot="1" x14ac:dyDescent="0.4">
      <c r="A198" s="25"/>
      <c r="B198" s="1123"/>
      <c r="C198" s="652"/>
      <c r="D198" s="221"/>
      <c r="E198" s="194"/>
      <c r="F198" s="1116"/>
      <c r="G198" s="195"/>
      <c r="H198" s="196">
        <v>1</v>
      </c>
      <c r="I198" s="197">
        <v>8</v>
      </c>
      <c r="J198" s="64" t="s">
        <v>325</v>
      </c>
      <c r="K198" s="120"/>
      <c r="L198" s="199"/>
      <c r="M198" s="198"/>
      <c r="N198" s="445" t="s">
        <v>90</v>
      </c>
      <c r="O198" s="200"/>
      <c r="P198" s="25"/>
      <c r="Q198" s="37"/>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92"/>
    </row>
    <row r="199" spans="1:40" s="40" customFormat="1" ht="15" thickBot="1" x14ac:dyDescent="0.4">
      <c r="A199" s="25"/>
      <c r="B199" s="1123"/>
      <c r="C199" s="182"/>
      <c r="D199" s="183"/>
      <c r="E199" s="184"/>
      <c r="F199" s="1115">
        <v>9</v>
      </c>
      <c r="G199" s="185">
        <v>2</v>
      </c>
      <c r="H199" s="186">
        <v>2</v>
      </c>
      <c r="I199" s="187">
        <v>16</v>
      </c>
      <c r="J199" s="204" t="s">
        <v>326</v>
      </c>
      <c r="K199" s="198"/>
      <c r="L199" s="757" t="s">
        <v>796</v>
      </c>
      <c r="M199" s="188"/>
      <c r="N199" s="444" t="s">
        <v>93</v>
      </c>
      <c r="O199" s="190" t="s">
        <v>328</v>
      </c>
      <c r="P199" s="25"/>
      <c r="Q199" s="37"/>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92"/>
    </row>
    <row r="200" spans="1:40" s="40" customFormat="1" x14ac:dyDescent="0.35">
      <c r="A200" s="25"/>
      <c r="B200" s="1123"/>
      <c r="C200" s="437"/>
      <c r="D200" s="53"/>
      <c r="E200" s="438"/>
      <c r="F200" s="1125"/>
      <c r="G200" s="56">
        <v>5</v>
      </c>
      <c r="H200" s="57">
        <v>5</v>
      </c>
      <c r="I200" s="98">
        <v>8</v>
      </c>
      <c r="J200" s="755" t="s">
        <v>327</v>
      </c>
      <c r="K200" s="756"/>
      <c r="L200" s="779" t="s">
        <v>801</v>
      </c>
      <c r="M200" s="60"/>
      <c r="N200" s="328" t="s">
        <v>93</v>
      </c>
      <c r="O200" s="191" t="s">
        <v>317</v>
      </c>
      <c r="P200" s="25"/>
      <c r="Q200" s="37"/>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92"/>
    </row>
    <row r="201" spans="1:40" s="40" customFormat="1" ht="26" x14ac:dyDescent="0.35">
      <c r="A201" s="25"/>
      <c r="B201" s="1123"/>
      <c r="C201" s="437"/>
      <c r="D201" s="53"/>
      <c r="E201" s="438"/>
      <c r="F201" s="1125"/>
      <c r="G201" s="56">
        <v>1</v>
      </c>
      <c r="H201" s="57">
        <v>1</v>
      </c>
      <c r="I201" s="98">
        <v>8</v>
      </c>
      <c r="J201" s="777" t="s">
        <v>329</v>
      </c>
      <c r="K201" s="778"/>
      <c r="L201" s="779" t="s">
        <v>801</v>
      </c>
      <c r="M201" s="60"/>
      <c r="N201" s="328" t="s">
        <v>93</v>
      </c>
      <c r="O201" s="191" t="s">
        <v>317</v>
      </c>
      <c r="P201" s="25"/>
      <c r="Q201" s="37"/>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92"/>
    </row>
    <row r="202" spans="1:40" s="40" customFormat="1" ht="26" x14ac:dyDescent="0.35">
      <c r="A202" s="25"/>
      <c r="B202" s="1123"/>
      <c r="C202" s="437"/>
      <c r="D202" s="53"/>
      <c r="E202" s="438"/>
      <c r="F202" s="1125"/>
      <c r="G202" s="56"/>
      <c r="H202" s="57">
        <v>4</v>
      </c>
      <c r="I202" s="98">
        <v>4</v>
      </c>
      <c r="J202" s="777" t="s">
        <v>330</v>
      </c>
      <c r="K202" s="778"/>
      <c r="L202" s="61"/>
      <c r="M202" s="60"/>
      <c r="N202" s="328" t="s">
        <v>93</v>
      </c>
      <c r="O202" s="191" t="s">
        <v>320</v>
      </c>
      <c r="P202" s="25"/>
      <c r="Q202" s="37"/>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92"/>
    </row>
    <row r="203" spans="1:40" s="40" customFormat="1" ht="26" x14ac:dyDescent="0.35">
      <c r="A203" s="25"/>
      <c r="B203" s="1123"/>
      <c r="C203" s="437"/>
      <c r="D203" s="53"/>
      <c r="E203" s="438"/>
      <c r="F203" s="1125"/>
      <c r="G203" s="56"/>
      <c r="H203" s="57"/>
      <c r="I203" s="98"/>
      <c r="J203" s="59" t="s">
        <v>331</v>
      </c>
      <c r="L203" s="61"/>
      <c r="M203" s="60"/>
      <c r="N203" s="328" t="s">
        <v>93</v>
      </c>
      <c r="O203" s="191"/>
      <c r="P203" s="25"/>
      <c r="Q203" s="37"/>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92"/>
    </row>
    <row r="204" spans="1:40" s="40" customFormat="1" ht="26" x14ac:dyDescent="0.35">
      <c r="A204" s="25"/>
      <c r="B204" s="1123"/>
      <c r="C204" s="437"/>
      <c r="D204" s="53"/>
      <c r="E204" s="438"/>
      <c r="F204" s="1125"/>
      <c r="G204" s="56"/>
      <c r="H204" s="57"/>
      <c r="I204" s="98"/>
      <c r="J204" s="59"/>
      <c r="K204" s="59" t="s">
        <v>333</v>
      </c>
      <c r="L204" s="61"/>
      <c r="M204" s="60"/>
      <c r="N204" s="328" t="s">
        <v>93</v>
      </c>
      <c r="O204" s="191"/>
      <c r="P204" s="25"/>
      <c r="Q204" s="37"/>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92"/>
    </row>
    <row r="205" spans="1:40" s="40" customFormat="1" ht="26.5" thickBot="1" x14ac:dyDescent="0.4">
      <c r="A205" s="25"/>
      <c r="B205" s="1123"/>
      <c r="C205" s="192"/>
      <c r="D205" s="193"/>
      <c r="E205" s="194"/>
      <c r="F205" s="1116"/>
      <c r="G205" s="195">
        <v>7</v>
      </c>
      <c r="H205" s="196">
        <v>7</v>
      </c>
      <c r="I205" s="197">
        <v>7</v>
      </c>
      <c r="J205" s="59"/>
      <c r="K205" s="59" t="s">
        <v>334</v>
      </c>
      <c r="L205" s="840" t="s">
        <v>801</v>
      </c>
      <c r="M205" s="198"/>
      <c r="N205" s="445" t="s">
        <v>93</v>
      </c>
      <c r="O205" s="200"/>
      <c r="P205" s="25"/>
      <c r="Q205" s="37"/>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92"/>
    </row>
    <row r="206" spans="1:40" s="40" customFormat="1" ht="15" thickBot="1" x14ac:dyDescent="0.4">
      <c r="A206" s="25"/>
      <c r="B206" s="1123"/>
      <c r="C206" s="182"/>
      <c r="D206" s="183"/>
      <c r="E206" s="184"/>
      <c r="F206" s="1115">
        <v>6</v>
      </c>
      <c r="G206" s="185">
        <v>5</v>
      </c>
      <c r="H206" s="186">
        <v>5</v>
      </c>
      <c r="I206" s="187">
        <v>40</v>
      </c>
      <c r="J206" s="832" t="s">
        <v>802</v>
      </c>
      <c r="K206" s="839"/>
      <c r="L206" s="189"/>
      <c r="M206" s="188"/>
      <c r="N206" s="444" t="s">
        <v>122</v>
      </c>
      <c r="O206" s="190" t="s">
        <v>317</v>
      </c>
      <c r="P206" s="25"/>
      <c r="Q206" s="37"/>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92"/>
    </row>
    <row r="207" spans="1:40" s="40" customFormat="1" ht="26" x14ac:dyDescent="0.35">
      <c r="A207" s="25"/>
      <c r="B207" s="1123"/>
      <c r="C207" s="437"/>
      <c r="D207" s="53"/>
      <c r="E207" s="438"/>
      <c r="F207" s="1125"/>
      <c r="G207" s="56"/>
      <c r="H207" s="57">
        <v>1</v>
      </c>
      <c r="I207" s="98">
        <v>8</v>
      </c>
      <c r="J207" s="798" t="s">
        <v>335</v>
      </c>
      <c r="K207" s="803" t="s">
        <v>776</v>
      </c>
      <c r="L207" s="61" t="s">
        <v>337</v>
      </c>
      <c r="M207" s="60" t="s">
        <v>119</v>
      </c>
      <c r="N207" s="328" t="s">
        <v>122</v>
      </c>
      <c r="O207" s="191" t="s">
        <v>338</v>
      </c>
      <c r="P207" s="25"/>
      <c r="Q207" s="37"/>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92"/>
    </row>
    <row r="208" spans="1:40" s="40" customFormat="1" ht="26" x14ac:dyDescent="0.35">
      <c r="A208" s="25"/>
      <c r="B208" s="1123"/>
      <c r="C208" s="437"/>
      <c r="D208" s="53"/>
      <c r="E208" s="438"/>
      <c r="F208" s="1125"/>
      <c r="G208" s="56"/>
      <c r="H208" s="57">
        <v>12</v>
      </c>
      <c r="I208" s="98">
        <v>96</v>
      </c>
      <c r="J208" s="59" t="s">
        <v>336</v>
      </c>
      <c r="K208" s="60"/>
      <c r="L208" s="61"/>
      <c r="M208" s="60"/>
      <c r="N208" s="328" t="s">
        <v>122</v>
      </c>
      <c r="O208" s="191" t="s">
        <v>320</v>
      </c>
      <c r="P208" s="25"/>
      <c r="Q208" s="37"/>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92"/>
    </row>
    <row r="209" spans="1:40" s="40" customFormat="1" ht="26.5" thickBot="1" x14ac:dyDescent="0.4">
      <c r="A209" s="25"/>
      <c r="B209" s="1123"/>
      <c r="C209" s="192"/>
      <c r="D209" s="193"/>
      <c r="E209" s="194"/>
      <c r="F209" s="1116"/>
      <c r="G209" s="195"/>
      <c r="H209" s="196"/>
      <c r="I209" s="197"/>
      <c r="J209" s="59" t="s">
        <v>339</v>
      </c>
      <c r="K209" s="60"/>
      <c r="L209" s="840" t="s">
        <v>801</v>
      </c>
      <c r="M209" s="198"/>
      <c r="N209" s="445" t="s">
        <v>122</v>
      </c>
      <c r="O209" s="200"/>
      <c r="P209" s="25"/>
      <c r="Q209" s="37"/>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92"/>
    </row>
    <row r="210" spans="1:40" s="40" customFormat="1" ht="15" thickBot="1" x14ac:dyDescent="0.4">
      <c r="A210" s="25"/>
      <c r="B210" s="1123"/>
      <c r="C210" s="182"/>
      <c r="D210" s="183"/>
      <c r="E210" s="184"/>
      <c r="F210" s="1115">
        <v>2</v>
      </c>
      <c r="G210" s="56"/>
      <c r="H210" s="57">
        <v>2</v>
      </c>
      <c r="I210" s="98">
        <v>16</v>
      </c>
      <c r="J210" s="832" t="s">
        <v>804</v>
      </c>
      <c r="K210" s="839"/>
      <c r="L210" s="61" t="s">
        <v>341</v>
      </c>
      <c r="M210" s="188"/>
      <c r="N210" s="444" t="s">
        <v>124</v>
      </c>
      <c r="O210" s="190" t="s">
        <v>317</v>
      </c>
      <c r="P210" s="25"/>
      <c r="Q210" s="37"/>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92"/>
    </row>
    <row r="211" spans="1:40" s="40" customFormat="1" x14ac:dyDescent="0.35">
      <c r="A211" s="25"/>
      <c r="B211" s="1123"/>
      <c r="C211" s="437"/>
      <c r="D211" s="53"/>
      <c r="E211" s="438"/>
      <c r="F211" s="1125"/>
      <c r="G211" s="56"/>
      <c r="H211" s="57"/>
      <c r="I211" s="98"/>
      <c r="J211" s="59" t="s">
        <v>340</v>
      </c>
      <c r="K211" s="60"/>
      <c r="L211" s="61"/>
      <c r="M211" s="60"/>
      <c r="N211" s="328" t="s">
        <v>124</v>
      </c>
      <c r="O211" s="191"/>
      <c r="P211" s="25"/>
      <c r="Q211" s="37"/>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92"/>
    </row>
    <row r="212" spans="1:40" s="40" customFormat="1" ht="26" x14ac:dyDescent="0.35">
      <c r="A212" s="25"/>
      <c r="B212" s="1123"/>
      <c r="C212" s="437"/>
      <c r="D212" s="53"/>
      <c r="E212" s="438"/>
      <c r="F212" s="1125"/>
      <c r="G212" s="56"/>
      <c r="H212" s="57"/>
      <c r="I212" s="98"/>
      <c r="J212" s="834" t="s">
        <v>332</v>
      </c>
      <c r="K212" s="165"/>
      <c r="L212" s="61"/>
      <c r="M212" s="60"/>
      <c r="N212" s="328" t="s">
        <v>124</v>
      </c>
      <c r="O212" s="191"/>
      <c r="P212" s="25"/>
      <c r="Q212" s="37"/>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92"/>
    </row>
    <row r="213" spans="1:40" s="40" customFormat="1" ht="15" thickBot="1" x14ac:dyDescent="0.4">
      <c r="A213" s="25"/>
      <c r="B213" s="1123"/>
      <c r="C213" s="192"/>
      <c r="D213" s="193"/>
      <c r="E213" s="194"/>
      <c r="F213" s="1116"/>
      <c r="G213" s="195"/>
      <c r="H213" s="196"/>
      <c r="I213" s="197"/>
      <c r="J213" s="59"/>
      <c r="K213" s="165"/>
      <c r="L213" s="199"/>
      <c r="M213" s="198"/>
      <c r="N213" s="445" t="s">
        <v>124</v>
      </c>
      <c r="O213" s="200"/>
      <c r="P213" s="25"/>
      <c r="Q213" s="37"/>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92"/>
    </row>
    <row r="214" spans="1:40" s="40" customFormat="1" ht="15" thickBot="1" x14ac:dyDescent="0.4">
      <c r="A214" s="25"/>
      <c r="B214" s="1123"/>
      <c r="C214" s="182"/>
      <c r="D214" s="183"/>
      <c r="E214" s="184"/>
      <c r="F214" s="1115">
        <v>9</v>
      </c>
      <c r="G214" s="185">
        <v>7</v>
      </c>
      <c r="H214" s="186">
        <v>7</v>
      </c>
      <c r="I214" s="187">
        <v>8</v>
      </c>
      <c r="J214" s="204"/>
      <c r="K214" s="279"/>
      <c r="L214" s="757"/>
      <c r="M214" s="188"/>
      <c r="N214" s="444" t="s">
        <v>128</v>
      </c>
      <c r="O214" s="190" t="s">
        <v>320</v>
      </c>
      <c r="P214" s="25"/>
      <c r="Q214" s="37"/>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92"/>
    </row>
    <row r="215" spans="1:40" s="40" customFormat="1" ht="26.65" customHeight="1" thickBot="1" x14ac:dyDescent="0.4">
      <c r="A215" s="25"/>
      <c r="B215" s="1123"/>
      <c r="C215" s="437"/>
      <c r="D215" s="53"/>
      <c r="E215" s="438"/>
      <c r="F215" s="1125"/>
      <c r="G215" s="117">
        <v>3</v>
      </c>
      <c r="H215" s="118">
        <v>3</v>
      </c>
      <c r="I215" s="181">
        <v>24</v>
      </c>
      <c r="J215" s="755" t="s">
        <v>342</v>
      </c>
      <c r="K215" s="756"/>
      <c r="L215" s="123" t="s">
        <v>344</v>
      </c>
      <c r="M215" s="60"/>
      <c r="N215" s="328" t="s">
        <v>128</v>
      </c>
      <c r="O215" s="191" t="s">
        <v>328</v>
      </c>
      <c r="P215" s="25"/>
      <c r="Q215" s="37"/>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92"/>
    </row>
    <row r="216" spans="1:40" s="40" customFormat="1" ht="15" thickBot="1" x14ac:dyDescent="0.4">
      <c r="A216" s="25"/>
      <c r="B216" s="1123"/>
      <c r="C216" s="182"/>
      <c r="D216" s="183"/>
      <c r="E216" s="184"/>
      <c r="F216" s="1115">
        <v>9</v>
      </c>
      <c r="G216" s="185"/>
      <c r="H216" s="186">
        <v>1.75</v>
      </c>
      <c r="I216" s="187">
        <v>4</v>
      </c>
      <c r="J216" s="823" t="s">
        <v>343</v>
      </c>
      <c r="K216" s="761"/>
      <c r="L216" s="189"/>
      <c r="M216" s="188"/>
      <c r="N216" s="444" t="s">
        <v>95</v>
      </c>
      <c r="O216" s="190" t="s">
        <v>346</v>
      </c>
      <c r="P216" s="25"/>
      <c r="Q216" s="37"/>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92"/>
    </row>
    <row r="217" spans="1:40" s="40" customFormat="1" x14ac:dyDescent="0.35">
      <c r="A217" s="25"/>
      <c r="B217" s="1123"/>
      <c r="C217" s="437"/>
      <c r="D217" s="53"/>
      <c r="E217" s="438"/>
      <c r="F217" s="1125"/>
      <c r="G217" s="56"/>
      <c r="H217" s="57">
        <v>1.5</v>
      </c>
      <c r="I217" s="98">
        <v>4</v>
      </c>
      <c r="J217" s="218" t="s">
        <v>345</v>
      </c>
      <c r="K217" s="188"/>
      <c r="L217" s="61"/>
      <c r="M217" s="60"/>
      <c r="N217" s="328" t="s">
        <v>95</v>
      </c>
      <c r="O217" s="191" t="s">
        <v>346</v>
      </c>
      <c r="P217" s="25"/>
      <c r="Q217" s="37"/>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92"/>
    </row>
    <row r="218" spans="1:40" s="40" customFormat="1" x14ac:dyDescent="0.35">
      <c r="A218" s="25"/>
      <c r="B218" s="1123"/>
      <c r="C218" s="437"/>
      <c r="D218" s="53"/>
      <c r="E218" s="438"/>
      <c r="F218" s="1125"/>
      <c r="G218" s="56"/>
      <c r="H218" s="57">
        <v>1.75</v>
      </c>
      <c r="I218" s="98">
        <v>4</v>
      </c>
      <c r="J218" s="59" t="s">
        <v>347</v>
      </c>
      <c r="K218" s="60"/>
      <c r="L218" s="61"/>
      <c r="M218" s="60"/>
      <c r="N218" s="328" t="s">
        <v>95</v>
      </c>
      <c r="O218" s="191" t="s">
        <v>346</v>
      </c>
      <c r="P218" s="25"/>
      <c r="Q218" s="37"/>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92"/>
    </row>
    <row r="219" spans="1:40" s="40" customFormat="1" x14ac:dyDescent="0.35">
      <c r="A219" s="25"/>
      <c r="B219" s="1123"/>
      <c r="C219" s="437"/>
      <c r="D219" s="53"/>
      <c r="E219" s="438"/>
      <c r="F219" s="1125"/>
      <c r="G219" s="56"/>
      <c r="H219" s="57">
        <f>24*2/8</f>
        <v>6</v>
      </c>
      <c r="I219" s="98">
        <v>8</v>
      </c>
      <c r="J219" s="59" t="s">
        <v>348</v>
      </c>
      <c r="K219" s="60"/>
      <c r="L219" s="61"/>
      <c r="M219" s="60"/>
      <c r="N219" s="328" t="s">
        <v>95</v>
      </c>
      <c r="O219" s="191"/>
      <c r="P219" s="25"/>
      <c r="Q219" s="37"/>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92"/>
    </row>
    <row r="220" spans="1:40" s="40" customFormat="1" x14ac:dyDescent="0.35">
      <c r="A220" s="25"/>
      <c r="B220" s="1123"/>
      <c r="C220" s="437"/>
      <c r="D220" s="53"/>
      <c r="E220" s="438"/>
      <c r="F220" s="1125"/>
      <c r="G220" s="1031" t="s">
        <v>857</v>
      </c>
      <c r="H220" s="1032" t="s">
        <v>857</v>
      </c>
      <c r="I220" s="98">
        <v>32</v>
      </c>
      <c r="J220" s="59" t="s">
        <v>349</v>
      </c>
      <c r="K220" s="60"/>
      <c r="L220" s="61"/>
      <c r="M220" s="60"/>
      <c r="N220" s="328" t="s">
        <v>95</v>
      </c>
      <c r="O220" s="191"/>
      <c r="P220" s="25"/>
      <c r="Q220" s="37"/>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92"/>
    </row>
    <row r="221" spans="1:40" s="40" customFormat="1" ht="15" thickBot="1" x14ac:dyDescent="0.4">
      <c r="A221" s="25"/>
      <c r="B221" s="1123"/>
      <c r="C221" s="192"/>
      <c r="D221" s="193"/>
      <c r="E221" s="194"/>
      <c r="F221" s="1116"/>
      <c r="G221" s="1033" t="s">
        <v>857</v>
      </c>
      <c r="H221" s="1034" t="s">
        <v>857</v>
      </c>
      <c r="I221" s="197">
        <v>1</v>
      </c>
      <c r="J221" s="830" t="s">
        <v>795</v>
      </c>
      <c r="K221" s="831" t="s">
        <v>796</v>
      </c>
      <c r="L221" s="199"/>
      <c r="M221" s="198"/>
      <c r="N221" s="445" t="s">
        <v>95</v>
      </c>
      <c r="O221" s="200"/>
      <c r="P221" s="25"/>
      <c r="Q221" s="37"/>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92"/>
    </row>
    <row r="222" spans="1:40" s="40" customFormat="1" ht="15" thickBot="1" x14ac:dyDescent="0.4">
      <c r="A222" s="25"/>
      <c r="B222" s="1123"/>
      <c r="C222" s="182"/>
      <c r="D222" s="183"/>
      <c r="E222" s="184"/>
      <c r="F222" s="1115">
        <v>9</v>
      </c>
      <c r="G222" s="185"/>
      <c r="H222" s="186">
        <v>3</v>
      </c>
      <c r="I222" s="187">
        <v>8</v>
      </c>
      <c r="J222" s="832" t="s">
        <v>803</v>
      </c>
      <c r="K222" s="831" t="s">
        <v>801</v>
      </c>
      <c r="L222" s="189"/>
      <c r="M222" s="188"/>
      <c r="N222" s="444" t="s">
        <v>98</v>
      </c>
      <c r="O222" s="190" t="s">
        <v>346</v>
      </c>
      <c r="P222" s="25"/>
      <c r="Q222" s="37"/>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92"/>
    </row>
    <row r="223" spans="1:40" s="40" customFormat="1" ht="26" x14ac:dyDescent="0.35">
      <c r="A223" s="25"/>
      <c r="B223" s="1123"/>
      <c r="C223" s="437"/>
      <c r="D223" s="53"/>
      <c r="E223" s="438"/>
      <c r="F223" s="1125"/>
      <c r="G223" s="56">
        <v>1</v>
      </c>
      <c r="H223" s="57">
        <v>1</v>
      </c>
      <c r="I223" s="98">
        <v>8</v>
      </c>
      <c r="J223" s="218" t="s">
        <v>350</v>
      </c>
      <c r="K223" s="188"/>
      <c r="L223" s="61" t="s">
        <v>352</v>
      </c>
      <c r="M223" s="60"/>
      <c r="N223" s="328" t="s">
        <v>98</v>
      </c>
      <c r="O223" s="191" t="s">
        <v>317</v>
      </c>
      <c r="P223" s="25"/>
      <c r="Q223" s="37"/>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92"/>
    </row>
    <row r="224" spans="1:40" s="40" customFormat="1" ht="26" x14ac:dyDescent="0.35">
      <c r="A224" s="25"/>
      <c r="B224" s="1123"/>
      <c r="C224" s="437"/>
      <c r="D224" s="53"/>
      <c r="E224" s="438"/>
      <c r="F224" s="1125"/>
      <c r="G224" s="56">
        <v>5</v>
      </c>
      <c r="H224" s="57">
        <v>5</v>
      </c>
      <c r="I224" s="98">
        <v>40</v>
      </c>
      <c r="J224" s="777" t="s">
        <v>351</v>
      </c>
      <c r="K224" s="778" t="s">
        <v>796</v>
      </c>
      <c r="L224" s="61" t="s">
        <v>354</v>
      </c>
      <c r="M224" s="60"/>
      <c r="N224" s="328" t="s">
        <v>98</v>
      </c>
      <c r="O224" s="191" t="s">
        <v>317</v>
      </c>
      <c r="P224" s="25"/>
      <c r="Q224" s="37"/>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92"/>
    </row>
    <row r="225" spans="1:40" s="40" customFormat="1" ht="15" thickBot="1" x14ac:dyDescent="0.4">
      <c r="A225" s="25"/>
      <c r="B225" s="1123"/>
      <c r="C225" s="437"/>
      <c r="D225" s="53"/>
      <c r="E225" s="438"/>
      <c r="F225" s="1125"/>
      <c r="G225" s="56">
        <v>1</v>
      </c>
      <c r="H225" s="57">
        <v>1</v>
      </c>
      <c r="I225" s="98">
        <v>7</v>
      </c>
      <c r="J225" s="777" t="s">
        <v>353</v>
      </c>
      <c r="K225" s="778" t="s">
        <v>796</v>
      </c>
      <c r="L225" s="61"/>
      <c r="M225" s="60"/>
      <c r="N225" s="328" t="s">
        <v>98</v>
      </c>
      <c r="O225" s="191"/>
      <c r="P225" s="25"/>
      <c r="Q225" s="37"/>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92"/>
    </row>
    <row r="226" spans="1:40" s="40" customFormat="1" x14ac:dyDescent="0.35">
      <c r="A226" s="25"/>
      <c r="B226" s="1123"/>
      <c r="C226" s="160"/>
      <c r="D226" s="276"/>
      <c r="E226" s="180"/>
      <c r="F226" s="1115">
        <v>9</v>
      </c>
      <c r="G226" s="56">
        <v>4.25</v>
      </c>
      <c r="H226" s="57">
        <v>4.25</v>
      </c>
      <c r="I226" s="98">
        <v>2</v>
      </c>
      <c r="J226" s="830" t="s">
        <v>815</v>
      </c>
      <c r="K226" s="831" t="s">
        <v>801</v>
      </c>
      <c r="L226" s="779"/>
      <c r="M226" s="60"/>
      <c r="N226" s="327" t="s">
        <v>103</v>
      </c>
      <c r="O226" s="125" t="s">
        <v>315</v>
      </c>
      <c r="P226" s="25"/>
      <c r="Q226" s="37"/>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92"/>
    </row>
    <row r="227" spans="1:40" s="40" customFormat="1" ht="26" x14ac:dyDescent="0.35">
      <c r="A227" s="25"/>
      <c r="B227" s="1123"/>
      <c r="C227" s="439"/>
      <c r="D227" s="53"/>
      <c r="E227" s="440"/>
      <c r="F227" s="1125"/>
      <c r="G227" s="56"/>
      <c r="H227" s="57">
        <v>2</v>
      </c>
      <c r="I227" s="98">
        <v>16</v>
      </c>
      <c r="J227" s="777" t="s">
        <v>355</v>
      </c>
      <c r="K227" s="778"/>
      <c r="L227" s="61"/>
      <c r="M227" s="60"/>
      <c r="N227" s="328" t="s">
        <v>103</v>
      </c>
      <c r="O227" s="191" t="s">
        <v>317</v>
      </c>
      <c r="P227" s="25"/>
      <c r="Q227" s="37"/>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92"/>
    </row>
    <row r="228" spans="1:40" s="40" customFormat="1" x14ac:dyDescent="0.35">
      <c r="A228" s="25"/>
      <c r="B228" s="1123"/>
      <c r="C228" s="439"/>
      <c r="D228" s="53"/>
      <c r="E228" s="440"/>
      <c r="F228" s="1125"/>
      <c r="G228" s="56"/>
      <c r="H228" s="57"/>
      <c r="I228" s="98">
        <v>4</v>
      </c>
      <c r="J228" s="59" t="s">
        <v>356</v>
      </c>
      <c r="K228" s="60"/>
      <c r="L228" s="61"/>
      <c r="M228" s="60"/>
      <c r="N228" s="328" t="s">
        <v>103</v>
      </c>
      <c r="O228" s="191" t="s">
        <v>358</v>
      </c>
      <c r="P228" s="25"/>
      <c r="Q228" s="37"/>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92"/>
    </row>
    <row r="229" spans="1:40" s="40" customFormat="1" x14ac:dyDescent="0.35">
      <c r="A229" s="25"/>
      <c r="B229" s="1123"/>
      <c r="C229" s="439"/>
      <c r="D229" s="53"/>
      <c r="E229" s="440"/>
      <c r="F229" s="1125"/>
      <c r="G229" s="56"/>
      <c r="H229" s="57">
        <v>3</v>
      </c>
      <c r="I229" s="98">
        <v>8</v>
      </c>
      <c r="J229" s="833" t="s">
        <v>357</v>
      </c>
      <c r="K229" s="60"/>
      <c r="L229" s="61"/>
      <c r="M229" s="60"/>
      <c r="N229" s="327" t="s">
        <v>103</v>
      </c>
      <c r="O229" s="125" t="s">
        <v>315</v>
      </c>
      <c r="P229" s="25"/>
      <c r="Q229" s="37"/>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92"/>
    </row>
    <row r="230" spans="1:40" s="40" customFormat="1" x14ac:dyDescent="0.35">
      <c r="A230" s="25"/>
      <c r="B230" s="1123"/>
      <c r="C230" s="439"/>
      <c r="D230" s="93"/>
      <c r="E230" s="440"/>
      <c r="F230" s="737"/>
      <c r="G230" s="117" t="s">
        <v>857</v>
      </c>
      <c r="H230" s="118" t="s">
        <v>857</v>
      </c>
      <c r="I230" s="181"/>
      <c r="J230" s="59" t="s">
        <v>359</v>
      </c>
      <c r="K230" s="60"/>
      <c r="L230" s="1003" t="s">
        <v>876</v>
      </c>
      <c r="M230" s="124"/>
      <c r="N230" s="327"/>
      <c r="O230" s="327"/>
      <c r="P230" s="25"/>
      <c r="Q230" s="37"/>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92"/>
    </row>
    <row r="231" spans="1:40" s="40" customFormat="1" ht="26" x14ac:dyDescent="0.35">
      <c r="A231" s="25"/>
      <c r="B231" s="1123"/>
      <c r="C231" s="439"/>
      <c r="D231" s="93"/>
      <c r="E231" s="440"/>
      <c r="F231" s="737"/>
      <c r="G231" s="117" t="s">
        <v>857</v>
      </c>
      <c r="H231" s="118" t="s">
        <v>857</v>
      </c>
      <c r="I231" s="181"/>
      <c r="J231" s="1029" t="s">
        <v>872</v>
      </c>
      <c r="K231" s="1030"/>
      <c r="L231" s="1003" t="s">
        <v>876</v>
      </c>
      <c r="M231" s="124"/>
      <c r="N231" s="327"/>
      <c r="O231" s="327"/>
      <c r="P231" s="25"/>
      <c r="Q231" s="37"/>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92"/>
    </row>
    <row r="232" spans="1:40" s="40" customFormat="1" x14ac:dyDescent="0.35">
      <c r="A232" s="25"/>
      <c r="B232" s="1123"/>
      <c r="C232" s="439"/>
      <c r="D232" s="93"/>
      <c r="E232" s="440"/>
      <c r="F232" s="737"/>
      <c r="G232" s="117" t="s">
        <v>857</v>
      </c>
      <c r="H232" s="118" t="s">
        <v>857</v>
      </c>
      <c r="I232" s="181"/>
      <c r="J232" s="1029" t="s">
        <v>873</v>
      </c>
      <c r="K232" s="1030"/>
      <c r="L232" s="1003" t="s">
        <v>876</v>
      </c>
      <c r="M232" s="124"/>
      <c r="N232" s="327"/>
      <c r="O232" s="327"/>
      <c r="P232" s="25"/>
      <c r="Q232" s="37"/>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92"/>
    </row>
    <row r="233" spans="1:40" s="40" customFormat="1" ht="26" x14ac:dyDescent="0.35">
      <c r="A233" s="25"/>
      <c r="B233" s="1123"/>
      <c r="C233" s="439"/>
      <c r="D233" s="93"/>
      <c r="E233" s="440"/>
      <c r="F233" s="737"/>
      <c r="G233" s="117" t="s">
        <v>857</v>
      </c>
      <c r="H233" s="118" t="s">
        <v>857</v>
      </c>
      <c r="I233" s="181"/>
      <c r="J233" s="1029" t="s">
        <v>874</v>
      </c>
      <c r="K233" s="1030"/>
      <c r="L233" s="1003" t="s">
        <v>876</v>
      </c>
      <c r="M233" s="124"/>
      <c r="N233" s="327"/>
      <c r="O233" s="327"/>
      <c r="P233" s="25"/>
      <c r="Q233" s="37"/>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92"/>
    </row>
    <row r="234" spans="1:40" s="40" customFormat="1" ht="26" x14ac:dyDescent="0.35">
      <c r="A234" s="25"/>
      <c r="B234" s="1123"/>
      <c r="C234" s="439"/>
      <c r="D234" s="93"/>
      <c r="E234" s="440"/>
      <c r="F234" s="737"/>
      <c r="G234" s="117" t="s">
        <v>857</v>
      </c>
      <c r="H234" s="118" t="s">
        <v>857</v>
      </c>
      <c r="I234" s="181"/>
      <c r="J234" s="1029" t="s">
        <v>875</v>
      </c>
      <c r="K234" s="1030"/>
      <c r="L234" s="1003"/>
      <c r="M234" s="124"/>
      <c r="N234" s="327"/>
      <c r="O234" s="327"/>
      <c r="P234" s="25"/>
      <c r="Q234" s="37"/>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92"/>
    </row>
    <row r="235" spans="1:40" s="40" customFormat="1" x14ac:dyDescent="0.35">
      <c r="A235" s="25"/>
      <c r="B235" s="1123"/>
      <c r="C235" s="439"/>
      <c r="D235" s="93"/>
      <c r="E235" s="440"/>
      <c r="F235" s="737"/>
      <c r="G235" s="117"/>
      <c r="H235" s="118"/>
      <c r="I235" s="181"/>
      <c r="J235" s="1029"/>
      <c r="K235" s="1030"/>
      <c r="L235" s="123"/>
      <c r="M235" s="124"/>
      <c r="N235" s="327"/>
      <c r="O235" s="327"/>
      <c r="P235" s="25"/>
      <c r="Q235" s="37"/>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92"/>
    </row>
    <row r="236" spans="1:40" s="40" customFormat="1" ht="15" thickBot="1" x14ac:dyDescent="0.4">
      <c r="A236" s="25"/>
      <c r="B236" s="1123"/>
      <c r="C236" s="439"/>
      <c r="D236" s="93"/>
      <c r="E236" s="440"/>
      <c r="F236" s="737"/>
      <c r="G236" s="117"/>
      <c r="H236" s="118"/>
      <c r="I236" s="181"/>
      <c r="J236" s="66"/>
      <c r="K236" s="1028"/>
      <c r="L236" s="123"/>
      <c r="M236" s="124"/>
      <c r="N236" s="327"/>
      <c r="O236" s="327"/>
      <c r="P236" s="25"/>
      <c r="Q236" s="37"/>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92"/>
    </row>
    <row r="237" spans="1:40" s="40" customFormat="1" ht="15" thickBot="1" x14ac:dyDescent="0.4">
      <c r="A237" s="25"/>
      <c r="B237" s="1123"/>
      <c r="C237" s="650"/>
      <c r="D237" s="202"/>
      <c r="E237" s="184"/>
      <c r="F237" s="1115">
        <v>6</v>
      </c>
      <c r="G237" s="185"/>
      <c r="H237" s="186"/>
      <c r="I237" s="187"/>
      <c r="J237" s="66"/>
      <c r="K237" s="1028"/>
      <c r="L237" s="189"/>
      <c r="M237" s="188"/>
      <c r="N237" s="444" t="s">
        <v>130</v>
      </c>
      <c r="O237" s="190"/>
      <c r="P237" s="25"/>
      <c r="Q237" s="37"/>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92"/>
    </row>
    <row r="238" spans="1:40" s="40" customFormat="1" x14ac:dyDescent="0.35">
      <c r="A238" s="25"/>
      <c r="B238" s="1123"/>
      <c r="C238" s="651"/>
      <c r="D238" s="53"/>
      <c r="E238" s="438"/>
      <c r="F238" s="1125"/>
      <c r="G238" s="56"/>
      <c r="H238" s="57">
        <v>5</v>
      </c>
      <c r="I238" s="98">
        <v>40</v>
      </c>
      <c r="J238" s="218"/>
      <c r="K238" s="218"/>
      <c r="L238" s="61"/>
      <c r="M238" s="60"/>
      <c r="N238" s="328" t="s">
        <v>130</v>
      </c>
      <c r="O238" s="191" t="s">
        <v>317</v>
      </c>
      <c r="P238" s="25"/>
      <c r="Q238" s="37"/>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92"/>
    </row>
    <row r="239" spans="1:40" s="40" customFormat="1" ht="15" thickBot="1" x14ac:dyDescent="0.4">
      <c r="A239" s="25"/>
      <c r="B239" s="1123"/>
      <c r="C239" s="651"/>
      <c r="D239" s="53"/>
      <c r="E239" s="438"/>
      <c r="F239" s="1125"/>
      <c r="G239" s="56"/>
      <c r="H239" s="57">
        <v>1</v>
      </c>
      <c r="I239" s="98">
        <v>8</v>
      </c>
      <c r="J239" s="59" t="s">
        <v>361</v>
      </c>
      <c r="K239" s="60"/>
      <c r="L239" s="61"/>
      <c r="M239" s="60"/>
      <c r="N239" s="328" t="s">
        <v>130</v>
      </c>
      <c r="O239" s="191" t="s">
        <v>317</v>
      </c>
      <c r="P239" s="25"/>
      <c r="Q239" s="37"/>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92"/>
    </row>
    <row r="240" spans="1:40" s="40" customFormat="1" ht="15" thickBot="1" x14ac:dyDescent="0.4">
      <c r="A240" s="25"/>
      <c r="B240" s="1123"/>
      <c r="C240" s="182"/>
      <c r="D240" s="183"/>
      <c r="E240" s="184"/>
      <c r="F240" s="1115">
        <v>13</v>
      </c>
      <c r="G240" s="185"/>
      <c r="H240" s="186">
        <v>5</v>
      </c>
      <c r="I240" s="187">
        <v>40</v>
      </c>
      <c r="J240" s="59" t="s">
        <v>362</v>
      </c>
      <c r="K240" s="60"/>
      <c r="L240" s="189"/>
      <c r="M240" s="188"/>
      <c r="N240" s="444" t="s">
        <v>106</v>
      </c>
      <c r="O240" s="190" t="s">
        <v>317</v>
      </c>
      <c r="P240" s="25"/>
      <c r="Q240" s="37"/>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92"/>
    </row>
    <row r="241" spans="1:40" s="40" customFormat="1" ht="26" x14ac:dyDescent="0.35">
      <c r="A241" s="25"/>
      <c r="B241" s="1123"/>
      <c r="C241" s="52"/>
      <c r="D241" s="94"/>
      <c r="E241" s="54"/>
      <c r="F241" s="1125"/>
      <c r="G241" s="56"/>
      <c r="H241" s="57">
        <v>1</v>
      </c>
      <c r="I241" s="98">
        <v>8</v>
      </c>
      <c r="J241" s="218" t="s">
        <v>363</v>
      </c>
      <c r="K241" s="218"/>
      <c r="L241" s="61"/>
      <c r="M241" s="60"/>
      <c r="N241" s="328" t="s">
        <v>106</v>
      </c>
      <c r="O241" s="191" t="s">
        <v>317</v>
      </c>
      <c r="P241" s="25"/>
      <c r="Q241" s="37"/>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92"/>
    </row>
    <row r="242" spans="1:40" s="40" customFormat="1" x14ac:dyDescent="0.35">
      <c r="A242" s="25"/>
      <c r="B242" s="1123"/>
      <c r="C242" s="52"/>
      <c r="D242" s="94"/>
      <c r="E242" s="54"/>
      <c r="F242" s="1125"/>
      <c r="G242" s="56"/>
      <c r="H242" s="57"/>
      <c r="I242" s="98"/>
      <c r="J242" s="59" t="s">
        <v>364</v>
      </c>
      <c r="K242" s="59"/>
      <c r="L242" s="61"/>
      <c r="M242" s="60"/>
      <c r="N242" s="328" t="s">
        <v>106</v>
      </c>
      <c r="O242" s="191"/>
      <c r="P242" s="25"/>
      <c r="Q242" s="37"/>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92"/>
    </row>
    <row r="243" spans="1:40" s="40" customFormat="1" ht="39" x14ac:dyDescent="0.35">
      <c r="A243" s="25"/>
      <c r="B243" s="1123"/>
      <c r="C243" s="52"/>
      <c r="D243" s="94"/>
      <c r="E243" s="54"/>
      <c r="F243" s="1125"/>
      <c r="G243" s="845"/>
      <c r="H243" s="846"/>
      <c r="I243" s="847">
        <v>8</v>
      </c>
      <c r="J243" s="59"/>
      <c r="K243" s="59" t="s">
        <v>365</v>
      </c>
      <c r="L243" s="849" t="s">
        <v>368</v>
      </c>
      <c r="M243" s="60"/>
      <c r="N243" s="328" t="s">
        <v>106</v>
      </c>
      <c r="O243" s="191" t="s">
        <v>315</v>
      </c>
      <c r="P243" s="25"/>
      <c r="Q243" s="37"/>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92"/>
    </row>
    <row r="244" spans="1:40" s="40" customFormat="1" ht="26" x14ac:dyDescent="0.35">
      <c r="A244" s="25"/>
      <c r="B244" s="1123"/>
      <c r="C244" s="52"/>
      <c r="D244" s="94"/>
      <c r="E244" s="54"/>
      <c r="F244" s="1125"/>
      <c r="G244" s="56"/>
      <c r="H244" s="57">
        <v>1</v>
      </c>
      <c r="I244" s="98">
        <v>8</v>
      </c>
      <c r="J244" s="833" t="s">
        <v>366</v>
      </c>
      <c r="K244" s="848" t="s">
        <v>816</v>
      </c>
      <c r="L244" s="61"/>
      <c r="M244" s="60"/>
      <c r="N244" s="328" t="s">
        <v>106</v>
      </c>
      <c r="O244" s="191"/>
      <c r="P244" s="25"/>
      <c r="Q244" s="37"/>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92"/>
    </row>
    <row r="245" spans="1:40" s="40" customFormat="1" ht="26" x14ac:dyDescent="0.35">
      <c r="A245" s="25"/>
      <c r="B245" s="1123"/>
      <c r="C245" s="52"/>
      <c r="D245" s="94"/>
      <c r="E245" s="54"/>
      <c r="F245" s="1125"/>
      <c r="G245" s="56"/>
      <c r="H245" s="57">
        <v>13</v>
      </c>
      <c r="I245" s="98">
        <v>104</v>
      </c>
      <c r="J245" s="59" t="s">
        <v>369</v>
      </c>
      <c r="K245" s="59"/>
      <c r="L245" s="61" t="s">
        <v>371</v>
      </c>
      <c r="M245" s="60" t="s">
        <v>119</v>
      </c>
      <c r="N245" s="328" t="s">
        <v>106</v>
      </c>
      <c r="O245" s="191" t="s">
        <v>320</v>
      </c>
      <c r="P245" s="25"/>
      <c r="Q245" s="37"/>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92"/>
    </row>
    <row r="246" spans="1:40" s="40" customFormat="1" ht="26" x14ac:dyDescent="0.35">
      <c r="A246" s="25"/>
      <c r="B246" s="1123"/>
      <c r="C246" s="52"/>
      <c r="D246" s="94"/>
      <c r="E246" s="54"/>
      <c r="F246" s="1125"/>
      <c r="G246" s="56"/>
      <c r="H246" s="57"/>
      <c r="I246" s="98"/>
      <c r="J246" s="59" t="s">
        <v>370</v>
      </c>
      <c r="K246" s="60"/>
      <c r="L246" s="61"/>
      <c r="M246" s="60"/>
      <c r="N246" s="328" t="s">
        <v>106</v>
      </c>
      <c r="O246" s="191"/>
      <c r="P246" s="25"/>
      <c r="Q246" s="37"/>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92"/>
    </row>
    <row r="247" spans="1:40" s="40" customFormat="1" x14ac:dyDescent="0.35">
      <c r="A247" s="25"/>
      <c r="B247" s="1123"/>
      <c r="C247" s="52"/>
      <c r="D247" s="94"/>
      <c r="E247" s="54"/>
      <c r="F247" s="1125"/>
      <c r="G247" s="56"/>
      <c r="H247" s="57"/>
      <c r="I247" s="98"/>
      <c r="J247" s="59"/>
      <c r="K247" s="60"/>
      <c r="L247" s="61"/>
      <c r="M247" s="60"/>
      <c r="N247" s="328" t="s">
        <v>106</v>
      </c>
      <c r="O247" s="191"/>
      <c r="P247" s="25"/>
      <c r="Q247" s="37"/>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92"/>
    </row>
    <row r="248" spans="1:40" ht="43" customHeight="1" thickBot="1" x14ac:dyDescent="0.4">
      <c r="A248" s="1"/>
      <c r="B248" s="1025">
        <v>27</v>
      </c>
      <c r="C248" s="899">
        <v>6.2</v>
      </c>
      <c r="D248" s="1070" t="s">
        <v>36</v>
      </c>
      <c r="E248" s="910"/>
      <c r="F248" s="902">
        <f>SUM(F249:F264)</f>
        <v>27</v>
      </c>
      <c r="G248" s="903">
        <f>SUM(G249:G264)</f>
        <v>12.25</v>
      </c>
      <c r="H248" s="904">
        <f>SUM(H249:H264)</f>
        <v>33.625</v>
      </c>
      <c r="I248" s="905" t="s">
        <v>224</v>
      </c>
      <c r="J248" s="59" t="s">
        <v>372</v>
      </c>
      <c r="K248" s="60"/>
      <c r="L248" s="908"/>
      <c r="M248" s="945"/>
      <c r="N248" s="947"/>
      <c r="O248" s="948"/>
      <c r="P248" s="1"/>
      <c r="Q248" s="4"/>
      <c r="R248" s="4"/>
      <c r="S248" s="4"/>
      <c r="T248" s="4"/>
      <c r="U248" s="4"/>
      <c r="V248" s="4"/>
      <c r="W248" s="4"/>
      <c r="X248" s="4"/>
      <c r="Y248" s="4"/>
      <c r="Z248" s="4"/>
      <c r="AA248" s="4"/>
      <c r="AB248" s="4"/>
      <c r="AC248" s="4"/>
      <c r="AD248" s="4"/>
      <c r="AE248" s="4"/>
      <c r="AF248" s="4"/>
      <c r="AG248" s="4"/>
      <c r="AH248" s="4"/>
      <c r="AI248" s="4"/>
      <c r="AJ248" s="4"/>
      <c r="AK248" s="4"/>
      <c r="AL248" s="4"/>
      <c r="AM248" s="4"/>
      <c r="AN248" s="3"/>
    </row>
    <row r="249" spans="1:40" s="40" customFormat="1" ht="26.5" thickBot="1" x14ac:dyDescent="0.4">
      <c r="A249" s="25"/>
      <c r="B249" s="1122" t="s">
        <v>373</v>
      </c>
      <c r="C249" s="182"/>
      <c r="D249" s="183"/>
      <c r="E249" s="184"/>
      <c r="F249" s="264">
        <v>3</v>
      </c>
      <c r="G249" s="185">
        <v>2</v>
      </c>
      <c r="H249" s="186">
        <v>2</v>
      </c>
      <c r="I249" s="187">
        <v>16</v>
      </c>
      <c r="J249" s="906"/>
      <c r="K249" s="907"/>
      <c r="L249" s="757"/>
      <c r="M249" s="188"/>
      <c r="N249" s="444" t="s">
        <v>90</v>
      </c>
      <c r="O249" s="190" t="s">
        <v>375</v>
      </c>
      <c r="P249" s="25"/>
      <c r="Q249" s="99"/>
      <c r="R249" s="99"/>
      <c r="S249" s="99"/>
      <c r="T249" s="99"/>
      <c r="U249" s="99"/>
      <c r="V249" s="99"/>
      <c r="W249" s="99"/>
      <c r="X249" s="99"/>
      <c r="Y249" s="99"/>
      <c r="Z249" s="99"/>
      <c r="AA249" s="99"/>
      <c r="AB249" s="99"/>
      <c r="AC249" s="99"/>
      <c r="AD249" s="99"/>
      <c r="AE249" s="99"/>
      <c r="AF249" s="99"/>
      <c r="AG249" s="99"/>
      <c r="AH249" s="99"/>
      <c r="AI249" s="99"/>
      <c r="AJ249" s="99"/>
      <c r="AK249" s="99"/>
      <c r="AL249" s="99"/>
      <c r="AM249" s="99"/>
      <c r="AN249" s="39"/>
    </row>
    <row r="250" spans="1:40" s="40" customFormat="1" ht="32.5" customHeight="1" x14ac:dyDescent="0.35">
      <c r="A250" s="25"/>
      <c r="B250" s="1123"/>
      <c r="C250" s="52"/>
      <c r="D250" s="93"/>
      <c r="E250" s="54"/>
      <c r="F250" s="55">
        <v>3</v>
      </c>
      <c r="G250" s="56">
        <v>0.5</v>
      </c>
      <c r="H250" s="57">
        <v>0.5</v>
      </c>
      <c r="I250" s="98">
        <v>6</v>
      </c>
      <c r="J250" s="755" t="s">
        <v>374</v>
      </c>
      <c r="K250" s="756"/>
      <c r="L250" s="779"/>
      <c r="M250" s="60"/>
      <c r="N250" s="328" t="s">
        <v>90</v>
      </c>
      <c r="O250" s="191" t="s">
        <v>315</v>
      </c>
      <c r="P250" s="25"/>
      <c r="Q250" s="99"/>
      <c r="R250" s="99"/>
      <c r="S250" s="99"/>
      <c r="T250" s="99"/>
      <c r="U250" s="99"/>
      <c r="V250" s="99"/>
      <c r="W250" s="99"/>
      <c r="X250" s="99"/>
      <c r="Y250" s="99"/>
      <c r="Z250" s="99"/>
      <c r="AA250" s="99"/>
      <c r="AB250" s="99"/>
      <c r="AC250" s="99"/>
      <c r="AD250" s="99"/>
      <c r="AE250" s="99"/>
      <c r="AF250" s="99"/>
      <c r="AG250" s="99"/>
      <c r="AH250" s="99"/>
      <c r="AI250" s="99"/>
      <c r="AJ250" s="99"/>
      <c r="AK250" s="99"/>
      <c r="AL250" s="99"/>
      <c r="AM250" s="99"/>
      <c r="AN250" s="39"/>
    </row>
    <row r="251" spans="1:40" s="40" customFormat="1" ht="32.5" customHeight="1" thickBot="1" x14ac:dyDescent="0.4">
      <c r="A251" s="25"/>
      <c r="B251" s="1123"/>
      <c r="C251" s="192"/>
      <c r="D251" s="233"/>
      <c r="E251" s="194"/>
      <c r="F251" s="265">
        <v>3</v>
      </c>
      <c r="G251" s="195">
        <v>0.75</v>
      </c>
      <c r="H251" s="196">
        <v>0.75</v>
      </c>
      <c r="I251" s="197">
        <v>6</v>
      </c>
      <c r="J251" s="777" t="s">
        <v>376</v>
      </c>
      <c r="K251" s="778"/>
      <c r="L251" s="760" t="s">
        <v>378</v>
      </c>
      <c r="M251" s="198"/>
      <c r="N251" s="445" t="s">
        <v>90</v>
      </c>
      <c r="O251" s="200" t="s">
        <v>328</v>
      </c>
      <c r="P251" s="25"/>
      <c r="Q251" s="99"/>
      <c r="R251" s="99"/>
      <c r="S251" s="99"/>
      <c r="T251" s="99"/>
      <c r="U251" s="99"/>
      <c r="V251" s="99"/>
      <c r="W251" s="99"/>
      <c r="X251" s="99"/>
      <c r="Y251" s="99"/>
      <c r="Z251" s="99"/>
      <c r="AA251" s="99"/>
      <c r="AB251" s="99"/>
      <c r="AC251" s="99"/>
      <c r="AD251" s="99"/>
      <c r="AE251" s="99"/>
      <c r="AF251" s="99"/>
      <c r="AG251" s="99"/>
      <c r="AH251" s="99"/>
      <c r="AI251" s="99"/>
      <c r="AJ251" s="99"/>
      <c r="AK251" s="99"/>
      <c r="AL251" s="99"/>
      <c r="AM251" s="99"/>
      <c r="AN251" s="39"/>
    </row>
    <row r="252" spans="1:40" s="40" customFormat="1" ht="15" thickBot="1" x14ac:dyDescent="0.4">
      <c r="A252" s="25"/>
      <c r="B252" s="1123"/>
      <c r="C252" s="182"/>
      <c r="D252" s="183"/>
      <c r="E252" s="184"/>
      <c r="F252" s="264">
        <v>3</v>
      </c>
      <c r="G252" s="185">
        <v>1</v>
      </c>
      <c r="H252" s="186">
        <v>1</v>
      </c>
      <c r="I252" s="187">
        <v>8</v>
      </c>
      <c r="J252" s="758" t="s">
        <v>377</v>
      </c>
      <c r="K252" s="759"/>
      <c r="L252" s="757" t="s">
        <v>775</v>
      </c>
      <c r="M252" s="188"/>
      <c r="N252" s="444" t="s">
        <v>93</v>
      </c>
      <c r="O252" s="190" t="s">
        <v>328</v>
      </c>
      <c r="P252" s="25"/>
      <c r="Q252" s="99"/>
      <c r="R252" s="99"/>
      <c r="S252" s="99"/>
      <c r="T252" s="99"/>
      <c r="U252" s="99"/>
      <c r="V252" s="99"/>
      <c r="W252" s="99"/>
      <c r="X252" s="99"/>
      <c r="Y252" s="99"/>
      <c r="Z252" s="99"/>
      <c r="AA252" s="99"/>
      <c r="AB252" s="99"/>
      <c r="AC252" s="99"/>
      <c r="AD252" s="99"/>
      <c r="AE252" s="99"/>
      <c r="AF252" s="99"/>
      <c r="AG252" s="99"/>
      <c r="AH252" s="99"/>
      <c r="AI252" s="99"/>
      <c r="AJ252" s="99"/>
      <c r="AK252" s="99"/>
      <c r="AL252" s="99"/>
      <c r="AM252" s="99"/>
      <c r="AN252" s="39"/>
    </row>
    <row r="253" spans="1:40" s="40" customFormat="1" ht="26" x14ac:dyDescent="0.35">
      <c r="A253" s="25"/>
      <c r="B253" s="1123"/>
      <c r="C253" s="52"/>
      <c r="D253" s="93"/>
      <c r="E253" s="54"/>
      <c r="F253" s="55">
        <v>3</v>
      </c>
      <c r="G253" s="56">
        <v>1.25</v>
      </c>
      <c r="H253" s="57">
        <v>1.25</v>
      </c>
      <c r="I253" s="98">
        <v>3</v>
      </c>
      <c r="J253" s="756" t="s">
        <v>379</v>
      </c>
      <c r="K253" s="755" t="s">
        <v>766</v>
      </c>
      <c r="L253" s="779"/>
      <c r="M253" s="60"/>
      <c r="N253" s="328" t="s">
        <v>93</v>
      </c>
      <c r="O253" s="191" t="s">
        <v>315</v>
      </c>
      <c r="P253" s="25"/>
      <c r="Q253" s="99"/>
      <c r="R253" s="99"/>
      <c r="S253" s="99"/>
      <c r="T253" s="99"/>
      <c r="U253" s="99"/>
      <c r="V253" s="99"/>
      <c r="W253" s="99"/>
      <c r="X253" s="99"/>
      <c r="Y253" s="99"/>
      <c r="Z253" s="99"/>
      <c r="AA253" s="99"/>
      <c r="AB253" s="99"/>
      <c r="AC253" s="99"/>
      <c r="AD253" s="99"/>
      <c r="AE253" s="99"/>
      <c r="AF253" s="99"/>
      <c r="AG253" s="99"/>
      <c r="AH253" s="99"/>
      <c r="AI253" s="99"/>
      <c r="AJ253" s="99"/>
      <c r="AK253" s="99"/>
      <c r="AL253" s="99"/>
      <c r="AM253" s="99"/>
      <c r="AN253" s="39"/>
    </row>
    <row r="254" spans="1:40" s="40" customFormat="1" ht="15" thickBot="1" x14ac:dyDescent="0.4">
      <c r="A254" s="25"/>
      <c r="B254" s="1123"/>
      <c r="C254" s="192"/>
      <c r="D254" s="233"/>
      <c r="E254" s="194"/>
      <c r="F254" s="265">
        <v>3</v>
      </c>
      <c r="G254" s="195">
        <v>1.25</v>
      </c>
      <c r="H254" s="196">
        <v>1.25</v>
      </c>
      <c r="I254" s="197">
        <v>3</v>
      </c>
      <c r="J254" s="777" t="s">
        <v>380</v>
      </c>
      <c r="K254" s="778"/>
      <c r="L254" s="760"/>
      <c r="M254" s="198"/>
      <c r="N254" s="445" t="s">
        <v>93</v>
      </c>
      <c r="O254" s="200" t="s">
        <v>320</v>
      </c>
      <c r="P254" s="25"/>
      <c r="Q254" s="99"/>
      <c r="R254" s="99"/>
      <c r="S254" s="99"/>
      <c r="T254" s="99"/>
      <c r="U254" s="99"/>
      <c r="V254" s="99"/>
      <c r="W254" s="99"/>
      <c r="X254" s="99"/>
      <c r="Y254" s="99"/>
      <c r="Z254" s="99"/>
      <c r="AA254" s="99"/>
      <c r="AB254" s="99"/>
      <c r="AC254" s="99"/>
      <c r="AD254" s="99"/>
      <c r="AE254" s="99"/>
      <c r="AF254" s="99"/>
      <c r="AG254" s="99"/>
      <c r="AH254" s="99"/>
      <c r="AI254" s="99"/>
      <c r="AJ254" s="99"/>
      <c r="AK254" s="99"/>
      <c r="AL254" s="99"/>
      <c r="AM254" s="99"/>
      <c r="AN254" s="39"/>
    </row>
    <row r="255" spans="1:40" s="40" customFormat="1" ht="15" thickBot="1" x14ac:dyDescent="0.4">
      <c r="A255" s="25"/>
      <c r="B255" s="1123"/>
      <c r="C255" s="160"/>
      <c r="D255" s="276"/>
      <c r="E255" s="180"/>
      <c r="F255" s="163">
        <v>1</v>
      </c>
      <c r="G255" s="117"/>
      <c r="H255" s="118">
        <v>2.625</v>
      </c>
      <c r="I255" s="181">
        <v>8</v>
      </c>
      <c r="J255" s="758" t="s">
        <v>381</v>
      </c>
      <c r="K255" s="759"/>
      <c r="L255" s="123"/>
      <c r="M255" s="124"/>
      <c r="N255" s="327" t="s">
        <v>122</v>
      </c>
      <c r="O255" s="125" t="s">
        <v>346</v>
      </c>
      <c r="P255" s="25"/>
      <c r="Q255" s="99"/>
      <c r="R255" s="99"/>
      <c r="S255" s="99"/>
      <c r="T255" s="99"/>
      <c r="U255" s="99"/>
      <c r="V255" s="99"/>
      <c r="W255" s="99"/>
      <c r="X255" s="99"/>
      <c r="Y255" s="99"/>
      <c r="Z255" s="99"/>
      <c r="AA255" s="99"/>
      <c r="AB255" s="99"/>
      <c r="AC255" s="99"/>
      <c r="AD255" s="99"/>
      <c r="AE255" s="99"/>
      <c r="AF255" s="99"/>
      <c r="AG255" s="99"/>
      <c r="AH255" s="99"/>
      <c r="AI255" s="99"/>
      <c r="AJ255" s="99"/>
      <c r="AK255" s="99"/>
      <c r="AL255" s="99"/>
      <c r="AM255" s="99"/>
      <c r="AN255" s="39"/>
    </row>
    <row r="256" spans="1:40" s="40" customFormat="1" ht="26.5" thickBot="1" x14ac:dyDescent="0.4">
      <c r="A256" s="25"/>
      <c r="B256" s="1123"/>
      <c r="C256" s="281"/>
      <c r="D256" s="287"/>
      <c r="E256" s="282"/>
      <c r="F256" s="288">
        <v>1</v>
      </c>
      <c r="G256" s="283">
        <v>1.5</v>
      </c>
      <c r="H256" s="284">
        <v>1.5</v>
      </c>
      <c r="I256" s="285">
        <v>7</v>
      </c>
      <c r="J256" s="816" t="s">
        <v>382</v>
      </c>
      <c r="K256" s="799" t="s">
        <v>783</v>
      </c>
      <c r="L256" s="782" t="s">
        <v>801</v>
      </c>
      <c r="M256" s="120"/>
      <c r="N256" s="449" t="s">
        <v>122</v>
      </c>
      <c r="O256" s="122"/>
      <c r="P256" s="25"/>
      <c r="Q256" s="99"/>
      <c r="R256" s="99"/>
      <c r="S256" s="99"/>
      <c r="T256" s="99"/>
      <c r="U256" s="99"/>
      <c r="V256" s="99"/>
      <c r="W256" s="99"/>
      <c r="X256" s="99"/>
      <c r="Y256" s="99"/>
      <c r="Z256" s="99"/>
      <c r="AA256" s="99"/>
      <c r="AB256" s="99"/>
      <c r="AC256" s="99"/>
      <c r="AD256" s="99"/>
      <c r="AE256" s="99"/>
      <c r="AF256" s="99"/>
      <c r="AG256" s="99"/>
      <c r="AH256" s="99"/>
      <c r="AI256" s="99"/>
      <c r="AJ256" s="99"/>
      <c r="AK256" s="99"/>
      <c r="AL256" s="99"/>
      <c r="AM256" s="99"/>
      <c r="AN256" s="39"/>
    </row>
    <row r="257" spans="1:40" s="40" customFormat="1" ht="25" customHeight="1" thickBot="1" x14ac:dyDescent="0.4">
      <c r="A257" s="25"/>
      <c r="B257" s="1123"/>
      <c r="C257" s="182"/>
      <c r="D257" s="183"/>
      <c r="E257" s="184"/>
      <c r="F257" s="1115">
        <v>1</v>
      </c>
      <c r="G257" s="185">
        <v>2</v>
      </c>
      <c r="H257" s="186">
        <v>2</v>
      </c>
      <c r="I257" s="187">
        <v>2</v>
      </c>
      <c r="J257" s="781" t="s">
        <v>817</v>
      </c>
      <c r="K257" s="780"/>
      <c r="L257" s="757"/>
      <c r="M257" s="188"/>
      <c r="N257" s="444" t="s">
        <v>124</v>
      </c>
      <c r="O257" s="190" t="s">
        <v>384</v>
      </c>
      <c r="P257" s="25"/>
      <c r="Q257" s="99"/>
      <c r="R257" s="99"/>
      <c r="S257" s="99"/>
      <c r="T257" s="99"/>
      <c r="U257" s="99"/>
      <c r="V257" s="99"/>
      <c r="W257" s="99"/>
      <c r="X257" s="99"/>
      <c r="Y257" s="99"/>
      <c r="Z257" s="99"/>
      <c r="AA257" s="99"/>
      <c r="AB257" s="99"/>
      <c r="AC257" s="99"/>
      <c r="AD257" s="99"/>
      <c r="AE257" s="99"/>
      <c r="AF257" s="99"/>
      <c r="AG257" s="99"/>
      <c r="AH257" s="99"/>
      <c r="AI257" s="99"/>
      <c r="AJ257" s="99"/>
      <c r="AK257" s="99"/>
      <c r="AL257" s="99"/>
      <c r="AM257" s="99"/>
      <c r="AN257" s="39"/>
    </row>
    <row r="258" spans="1:40" s="40" customFormat="1" ht="15" thickBot="1" x14ac:dyDescent="0.4">
      <c r="A258" s="25"/>
      <c r="B258" s="1123"/>
      <c r="C258" s="192"/>
      <c r="D258" s="233"/>
      <c r="E258" s="194"/>
      <c r="F258" s="1116"/>
      <c r="G258" s="195"/>
      <c r="H258" s="196"/>
      <c r="I258" s="197"/>
      <c r="J258" s="755" t="s">
        <v>383</v>
      </c>
      <c r="K258" s="756"/>
      <c r="L258" s="199"/>
      <c r="M258" s="198"/>
      <c r="N258" s="445" t="s">
        <v>124</v>
      </c>
      <c r="O258" s="200"/>
      <c r="P258" s="25"/>
      <c r="Q258" s="99"/>
      <c r="R258" s="99"/>
      <c r="S258" s="99"/>
      <c r="T258" s="99"/>
      <c r="U258" s="99"/>
      <c r="V258" s="99"/>
      <c r="W258" s="99"/>
      <c r="X258" s="99"/>
      <c r="Y258" s="99"/>
      <c r="Z258" s="99"/>
      <c r="AA258" s="99"/>
      <c r="AB258" s="99"/>
      <c r="AC258" s="99"/>
      <c r="AD258" s="99"/>
      <c r="AE258" s="99"/>
      <c r="AF258" s="99"/>
      <c r="AG258" s="99"/>
      <c r="AH258" s="99"/>
      <c r="AI258" s="99"/>
      <c r="AJ258" s="99"/>
      <c r="AK258" s="99"/>
      <c r="AL258" s="99"/>
      <c r="AM258" s="99"/>
      <c r="AN258" s="39"/>
    </row>
    <row r="259" spans="1:40" s="40" customFormat="1" ht="15" thickBot="1" x14ac:dyDescent="0.4">
      <c r="A259" s="25"/>
      <c r="B259" s="1123"/>
      <c r="C259" s="182"/>
      <c r="D259" s="183"/>
      <c r="E259" s="184"/>
      <c r="F259" s="264">
        <v>3</v>
      </c>
      <c r="G259" s="56"/>
      <c r="H259" s="57">
        <v>18.75</v>
      </c>
      <c r="I259" s="98">
        <v>8</v>
      </c>
      <c r="J259" s="204"/>
      <c r="K259" s="198"/>
      <c r="M259" s="188"/>
      <c r="N259" s="444" t="s">
        <v>128</v>
      </c>
      <c r="O259" s="190"/>
      <c r="P259" s="25"/>
      <c r="Q259" s="99"/>
      <c r="R259" s="99"/>
      <c r="S259" s="99"/>
      <c r="T259" s="99"/>
      <c r="U259" s="99"/>
      <c r="V259" s="99"/>
      <c r="W259" s="99"/>
      <c r="X259" s="99"/>
      <c r="Y259" s="99"/>
      <c r="Z259" s="99"/>
      <c r="AA259" s="99"/>
      <c r="AB259" s="99"/>
      <c r="AC259" s="99"/>
      <c r="AD259" s="99"/>
      <c r="AE259" s="99"/>
      <c r="AF259" s="99"/>
      <c r="AG259" s="99"/>
      <c r="AH259" s="99"/>
      <c r="AI259" s="99"/>
      <c r="AJ259" s="99"/>
      <c r="AK259" s="99"/>
      <c r="AL259" s="99"/>
      <c r="AM259" s="99"/>
      <c r="AN259" s="39"/>
    </row>
    <row r="260" spans="1:40" s="40" customFormat="1" ht="65.5" thickBot="1" x14ac:dyDescent="0.4">
      <c r="A260" s="25"/>
      <c r="B260" s="1123"/>
      <c r="C260" s="52"/>
      <c r="D260" s="93"/>
      <c r="E260" s="54"/>
      <c r="F260" s="55"/>
      <c r="G260" s="56">
        <v>2</v>
      </c>
      <c r="H260" s="57">
        <v>2</v>
      </c>
      <c r="I260" s="98">
        <v>2</v>
      </c>
      <c r="J260" s="796" t="s">
        <v>385</v>
      </c>
      <c r="K260" s="815" t="s">
        <v>784</v>
      </c>
      <c r="L260" s="840" t="s">
        <v>876</v>
      </c>
      <c r="M260" s="60"/>
      <c r="N260" s="328" t="s">
        <v>128</v>
      </c>
      <c r="O260" s="191"/>
      <c r="P260" s="25"/>
      <c r="Q260" s="99"/>
      <c r="R260" s="99"/>
      <c r="S260" s="99"/>
      <c r="T260" s="99"/>
      <c r="U260" s="99"/>
      <c r="V260" s="99"/>
      <c r="W260" s="99"/>
      <c r="X260" s="99"/>
      <c r="Y260" s="99"/>
      <c r="Z260" s="99"/>
      <c r="AA260" s="99"/>
      <c r="AB260" s="99"/>
      <c r="AC260" s="99"/>
      <c r="AD260" s="99"/>
      <c r="AE260" s="99"/>
      <c r="AF260" s="99"/>
      <c r="AG260" s="99"/>
      <c r="AH260" s="99"/>
      <c r="AI260" s="99"/>
      <c r="AJ260" s="99"/>
      <c r="AK260" s="99"/>
      <c r="AL260" s="99"/>
      <c r="AM260" s="99"/>
      <c r="AN260" s="39"/>
    </row>
    <row r="261" spans="1:40" s="40" customFormat="1" ht="26.5" thickBot="1" x14ac:dyDescent="0.4">
      <c r="A261" s="25"/>
      <c r="B261" s="1123"/>
      <c r="C261" s="192"/>
      <c r="D261" s="233"/>
      <c r="E261" s="194"/>
      <c r="F261" s="265"/>
      <c r="G261" s="195"/>
      <c r="H261" s="196"/>
      <c r="I261" s="197"/>
      <c r="J261" s="832" t="s">
        <v>878</v>
      </c>
      <c r="K261" s="839"/>
      <c r="L261" s="199"/>
      <c r="M261" s="198"/>
      <c r="N261" s="445" t="s">
        <v>128</v>
      </c>
      <c r="O261" s="200"/>
      <c r="P261" s="25"/>
      <c r="Q261" s="99"/>
      <c r="R261" s="99"/>
      <c r="S261" s="99"/>
      <c r="T261" s="99"/>
      <c r="U261" s="99"/>
      <c r="V261" s="99"/>
      <c r="W261" s="99"/>
      <c r="X261" s="99"/>
      <c r="Y261" s="99"/>
      <c r="Z261" s="99"/>
      <c r="AA261" s="99"/>
      <c r="AB261" s="99"/>
      <c r="AC261" s="99"/>
      <c r="AD261" s="99"/>
      <c r="AE261" s="99"/>
      <c r="AF261" s="99"/>
      <c r="AG261" s="99"/>
      <c r="AH261" s="99"/>
      <c r="AI261" s="99"/>
      <c r="AJ261" s="99"/>
      <c r="AK261" s="99"/>
      <c r="AL261" s="99"/>
      <c r="AM261" s="99"/>
      <c r="AN261" s="39"/>
    </row>
    <row r="262" spans="1:40" s="40" customFormat="1" ht="15" thickBot="1" x14ac:dyDescent="0.4">
      <c r="A262" s="25"/>
      <c r="B262" s="1123"/>
      <c r="C262" s="182"/>
      <c r="D262" s="183"/>
      <c r="E262" s="184"/>
      <c r="F262" s="264">
        <v>3</v>
      </c>
      <c r="G262" s="185"/>
      <c r="H262" s="186"/>
      <c r="I262" s="187"/>
      <c r="J262" s="204"/>
      <c r="K262" s="198"/>
      <c r="L262" s="189" t="s">
        <v>387</v>
      </c>
      <c r="M262" s="188"/>
      <c r="N262" s="444" t="s">
        <v>95</v>
      </c>
      <c r="O262" s="190" t="s">
        <v>317</v>
      </c>
      <c r="P262" s="25"/>
      <c r="Q262" s="99"/>
      <c r="R262" s="99"/>
      <c r="S262" s="99"/>
      <c r="T262" s="99"/>
      <c r="U262" s="99"/>
      <c r="V262" s="99"/>
      <c r="W262" s="99"/>
      <c r="X262" s="99"/>
      <c r="Y262" s="99"/>
      <c r="Z262" s="99"/>
      <c r="AA262" s="99"/>
      <c r="AB262" s="99"/>
      <c r="AC262" s="99"/>
      <c r="AD262" s="99"/>
      <c r="AE262" s="99"/>
      <c r="AF262" s="99"/>
      <c r="AG262" s="99"/>
      <c r="AH262" s="99"/>
      <c r="AI262" s="99"/>
      <c r="AJ262" s="99"/>
      <c r="AK262" s="99"/>
      <c r="AL262" s="99"/>
      <c r="AM262" s="99"/>
      <c r="AN262" s="39"/>
    </row>
    <row r="263" spans="1:40" s="40" customFormat="1" ht="26" x14ac:dyDescent="0.35">
      <c r="A263" s="25"/>
      <c r="B263" s="1123"/>
      <c r="C263" s="52"/>
      <c r="D263" s="93"/>
      <c r="E263" s="54"/>
      <c r="F263" s="55"/>
      <c r="G263" s="56"/>
      <c r="H263" s="57"/>
      <c r="I263" s="98"/>
      <c r="J263" s="425" t="s">
        <v>386</v>
      </c>
      <c r="K263" s="801" t="s">
        <v>769</v>
      </c>
      <c r="L263" s="61"/>
      <c r="M263" s="60"/>
      <c r="N263" s="328" t="s">
        <v>95</v>
      </c>
      <c r="O263" s="191"/>
      <c r="P263" s="25"/>
      <c r="Q263" s="99"/>
      <c r="R263" s="99"/>
      <c r="S263" s="99"/>
      <c r="T263" s="99"/>
      <c r="U263" s="99"/>
      <c r="V263" s="99"/>
      <c r="W263" s="99"/>
      <c r="X263" s="99"/>
      <c r="Y263" s="99"/>
      <c r="Z263" s="99"/>
      <c r="AA263" s="99"/>
      <c r="AB263" s="99"/>
      <c r="AC263" s="99"/>
      <c r="AD263" s="99"/>
      <c r="AE263" s="99"/>
      <c r="AF263" s="99"/>
      <c r="AG263" s="99"/>
      <c r="AH263" s="99"/>
      <c r="AI263" s="99"/>
      <c r="AJ263" s="99"/>
      <c r="AK263" s="99"/>
      <c r="AL263" s="99"/>
      <c r="AM263" s="99"/>
      <c r="AN263" s="39"/>
    </row>
    <row r="264" spans="1:40" s="40" customFormat="1" ht="15" thickBot="1" x14ac:dyDescent="0.4">
      <c r="A264" s="25"/>
      <c r="B264" s="1123"/>
      <c r="C264" s="192"/>
      <c r="D264" s="233"/>
      <c r="E264" s="194"/>
      <c r="F264" s="265"/>
      <c r="G264" s="195"/>
      <c r="H264" s="196"/>
      <c r="I264" s="197"/>
      <c r="J264" s="59"/>
      <c r="K264" s="95"/>
      <c r="L264" s="199"/>
      <c r="M264" s="198"/>
      <c r="N264" s="445" t="s">
        <v>95</v>
      </c>
      <c r="O264" s="200"/>
      <c r="P264" s="25"/>
      <c r="Q264" s="99"/>
      <c r="R264" s="99"/>
      <c r="S264" s="99"/>
      <c r="T264" s="99"/>
      <c r="U264" s="99"/>
      <c r="V264" s="99"/>
      <c r="W264" s="99"/>
      <c r="X264" s="99"/>
      <c r="Y264" s="99"/>
      <c r="Z264" s="99"/>
      <c r="AA264" s="99"/>
      <c r="AB264" s="99"/>
      <c r="AC264" s="99"/>
      <c r="AD264" s="99"/>
      <c r="AE264" s="99"/>
      <c r="AF264" s="99"/>
      <c r="AG264" s="99"/>
      <c r="AH264" s="99"/>
      <c r="AI264" s="99"/>
      <c r="AJ264" s="99"/>
      <c r="AK264" s="99"/>
      <c r="AL264" s="99"/>
      <c r="AM264" s="99"/>
      <c r="AN264" s="39"/>
    </row>
    <row r="265" spans="1:40" ht="15" thickBot="1" x14ac:dyDescent="0.4">
      <c r="A265" s="1"/>
      <c r="B265" s="898"/>
      <c r="C265" s="899">
        <v>6.3</v>
      </c>
      <c r="D265" s="1071" t="s">
        <v>37</v>
      </c>
      <c r="E265" s="910"/>
      <c r="F265" s="902">
        <f>SUM(F266:F284)</f>
        <v>10</v>
      </c>
      <c r="G265" s="903">
        <f>SUM(G266:G284)</f>
        <v>7.25</v>
      </c>
      <c r="H265" s="904">
        <f>SUM(H266:H284)</f>
        <v>12.375</v>
      </c>
      <c r="I265" s="905" t="s">
        <v>224</v>
      </c>
      <c r="J265" s="204"/>
      <c r="K265" s="198"/>
      <c r="L265" s="908"/>
      <c r="M265" s="945"/>
      <c r="N265" s="947"/>
      <c r="O265" s="948"/>
      <c r="P265" s="1"/>
      <c r="Q265" s="4"/>
      <c r="R265" s="4"/>
      <c r="S265" s="4"/>
      <c r="T265" s="4"/>
      <c r="U265" s="4"/>
      <c r="V265" s="4"/>
      <c r="W265" s="4"/>
      <c r="X265" s="4"/>
      <c r="Y265" s="4"/>
      <c r="Z265" s="4"/>
      <c r="AA265" s="4"/>
      <c r="AB265" s="4"/>
      <c r="AC265" s="4"/>
      <c r="AD265" s="4"/>
      <c r="AE265" s="4"/>
      <c r="AF265" s="4"/>
      <c r="AG265" s="4"/>
      <c r="AH265" s="4"/>
      <c r="AI265" s="4"/>
      <c r="AJ265" s="4"/>
      <c r="AK265" s="4"/>
      <c r="AL265" s="4"/>
      <c r="AM265" s="4"/>
      <c r="AN265" s="3"/>
    </row>
    <row r="266" spans="1:40" s="40" customFormat="1" ht="15" thickBot="1" x14ac:dyDescent="0.4">
      <c r="A266" s="25"/>
      <c r="B266" s="1122" t="s">
        <v>393</v>
      </c>
      <c r="C266" s="182"/>
      <c r="D266" s="183"/>
      <c r="E266" s="184"/>
      <c r="F266" s="1115">
        <v>3</v>
      </c>
      <c r="G266" s="185">
        <v>0.125</v>
      </c>
      <c r="H266" s="186">
        <v>0.125</v>
      </c>
      <c r="I266" s="187">
        <v>1</v>
      </c>
      <c r="J266" s="906"/>
      <c r="K266" s="907"/>
      <c r="L266" s="189"/>
      <c r="M266" s="188"/>
      <c r="N266" s="444" t="s">
        <v>90</v>
      </c>
      <c r="O266" s="190" t="s">
        <v>328</v>
      </c>
      <c r="P266" s="25"/>
      <c r="Q266" s="99"/>
      <c r="R266" s="99"/>
      <c r="S266" s="99"/>
      <c r="T266" s="99"/>
      <c r="U266" s="99"/>
      <c r="V266" s="99"/>
      <c r="W266" s="99"/>
      <c r="X266" s="99"/>
      <c r="Y266" s="99"/>
      <c r="Z266" s="99"/>
      <c r="AA266" s="99"/>
      <c r="AB266" s="99"/>
      <c r="AC266" s="99"/>
      <c r="AD266" s="99"/>
      <c r="AE266" s="99"/>
      <c r="AF266" s="99"/>
      <c r="AG266" s="99"/>
      <c r="AH266" s="99"/>
      <c r="AI266" s="99"/>
      <c r="AJ266" s="99"/>
      <c r="AK266" s="99"/>
      <c r="AL266" s="99"/>
      <c r="AM266" s="99"/>
      <c r="AN266" s="39"/>
    </row>
    <row r="267" spans="1:40" s="40" customFormat="1" ht="15" thickBot="1" x14ac:dyDescent="0.4">
      <c r="A267" s="25"/>
      <c r="B267" s="1123"/>
      <c r="C267" s="52"/>
      <c r="D267" s="93"/>
      <c r="E267" s="54"/>
      <c r="F267" s="1125"/>
      <c r="G267" s="185">
        <v>0.125</v>
      </c>
      <c r="H267" s="186">
        <v>0.125</v>
      </c>
      <c r="I267" s="98">
        <v>1</v>
      </c>
      <c r="J267" s="755" t="s">
        <v>394</v>
      </c>
      <c r="K267" s="756"/>
      <c r="L267" s="61"/>
      <c r="M267" s="60"/>
      <c r="N267" s="328" t="s">
        <v>90</v>
      </c>
      <c r="O267" s="191" t="s">
        <v>328</v>
      </c>
      <c r="P267" s="25"/>
      <c r="Q267" s="99"/>
      <c r="R267" s="99"/>
      <c r="S267" s="99"/>
      <c r="T267" s="99"/>
      <c r="U267" s="99"/>
      <c r="V267" s="99"/>
      <c r="W267" s="99"/>
      <c r="X267" s="99"/>
      <c r="Y267" s="99"/>
      <c r="Z267" s="99"/>
      <c r="AA267" s="99"/>
      <c r="AB267" s="99"/>
      <c r="AC267" s="99"/>
      <c r="AD267" s="99"/>
      <c r="AE267" s="99"/>
      <c r="AF267" s="99"/>
      <c r="AG267" s="99"/>
      <c r="AH267" s="99"/>
      <c r="AI267" s="99"/>
      <c r="AJ267" s="99"/>
      <c r="AK267" s="99"/>
      <c r="AL267" s="99"/>
      <c r="AM267" s="99"/>
      <c r="AN267" s="39"/>
    </row>
    <row r="268" spans="1:40" s="40" customFormat="1" ht="15" thickBot="1" x14ac:dyDescent="0.4">
      <c r="A268" s="25"/>
      <c r="B268" s="1123"/>
      <c r="C268" s="281"/>
      <c r="D268" s="93"/>
      <c r="E268" s="282"/>
      <c r="F268" s="1125"/>
      <c r="G268" s="185"/>
      <c r="H268" s="186">
        <v>0.125</v>
      </c>
      <c r="I268" s="285">
        <v>1</v>
      </c>
      <c r="J268" s="777" t="s">
        <v>395</v>
      </c>
      <c r="K268" s="778"/>
      <c r="L268" s="121"/>
      <c r="M268" s="120"/>
      <c r="N268" s="328" t="s">
        <v>90</v>
      </c>
      <c r="O268" s="329" t="s">
        <v>328</v>
      </c>
      <c r="P268" s="25"/>
      <c r="Q268" s="99"/>
      <c r="R268" s="99"/>
      <c r="S268" s="99"/>
      <c r="T268" s="99"/>
      <c r="U268" s="99"/>
      <c r="V268" s="99"/>
      <c r="W268" s="99"/>
      <c r="X268" s="99"/>
      <c r="Y268" s="99"/>
      <c r="Z268" s="99"/>
      <c r="AA268" s="99"/>
      <c r="AB268" s="99"/>
      <c r="AC268" s="99"/>
      <c r="AD268" s="99"/>
      <c r="AE268" s="99"/>
      <c r="AF268" s="99"/>
      <c r="AG268" s="99"/>
      <c r="AH268" s="99"/>
      <c r="AI268" s="99"/>
      <c r="AJ268" s="99"/>
      <c r="AK268" s="99"/>
      <c r="AL268" s="99"/>
      <c r="AM268" s="99"/>
      <c r="AN268" s="39"/>
    </row>
    <row r="269" spans="1:40" s="40" customFormat="1" ht="15" thickBot="1" x14ac:dyDescent="0.4">
      <c r="A269" s="25"/>
      <c r="B269" s="1123"/>
      <c r="C269" s="281"/>
      <c r="D269" s="93"/>
      <c r="E269" s="282"/>
      <c r="F269" s="1125"/>
      <c r="G269" s="185">
        <v>0.125</v>
      </c>
      <c r="H269" s="186">
        <v>0.125</v>
      </c>
      <c r="I269" s="285">
        <v>1</v>
      </c>
      <c r="J269" s="797" t="s">
        <v>396</v>
      </c>
      <c r="K269" s="802" t="s">
        <v>777</v>
      </c>
      <c r="L269" s="121"/>
      <c r="M269" s="120"/>
      <c r="N269" s="328" t="s">
        <v>90</v>
      </c>
      <c r="O269" s="329" t="s">
        <v>328</v>
      </c>
      <c r="P269" s="25"/>
      <c r="Q269" s="99"/>
      <c r="R269" s="99"/>
      <c r="S269" s="99"/>
      <c r="T269" s="99"/>
      <c r="U269" s="99"/>
      <c r="V269" s="99"/>
      <c r="W269" s="99"/>
      <c r="X269" s="99"/>
      <c r="Y269" s="99"/>
      <c r="Z269" s="99"/>
      <c r="AA269" s="99"/>
      <c r="AB269" s="99"/>
      <c r="AC269" s="99"/>
      <c r="AD269" s="99"/>
      <c r="AE269" s="99"/>
      <c r="AF269" s="99"/>
      <c r="AG269" s="99"/>
      <c r="AH269" s="99"/>
      <c r="AI269" s="99"/>
      <c r="AJ269" s="99"/>
      <c r="AK269" s="99"/>
      <c r="AL269" s="99"/>
      <c r="AM269" s="99"/>
      <c r="AN269" s="39"/>
    </row>
    <row r="270" spans="1:40" s="40" customFormat="1" ht="15" thickBot="1" x14ac:dyDescent="0.4">
      <c r="A270" s="25"/>
      <c r="B270" s="1123"/>
      <c r="C270" s="281"/>
      <c r="D270" s="93"/>
      <c r="E270" s="282"/>
      <c r="F270" s="1125"/>
      <c r="G270" s="185">
        <v>0.125</v>
      </c>
      <c r="H270" s="186">
        <v>0.125</v>
      </c>
      <c r="I270" s="285">
        <v>1</v>
      </c>
      <c r="J270" s="780" t="s">
        <v>397</v>
      </c>
      <c r="K270" s="781"/>
      <c r="L270" s="121"/>
      <c r="M270" s="120"/>
      <c r="N270" s="328" t="s">
        <v>90</v>
      </c>
      <c r="O270" s="329" t="s">
        <v>328</v>
      </c>
      <c r="P270" s="25"/>
      <c r="Q270" s="99"/>
      <c r="R270" s="99"/>
      <c r="S270" s="99"/>
      <c r="T270" s="99"/>
      <c r="U270" s="99"/>
      <c r="V270" s="99"/>
      <c r="W270" s="99"/>
      <c r="X270" s="99"/>
      <c r="Y270" s="99"/>
      <c r="Z270" s="99"/>
      <c r="AA270" s="99"/>
      <c r="AB270" s="99"/>
      <c r="AC270" s="99"/>
      <c r="AD270" s="99"/>
      <c r="AE270" s="99"/>
      <c r="AF270" s="99"/>
      <c r="AG270" s="99"/>
      <c r="AH270" s="99"/>
      <c r="AI270" s="99"/>
      <c r="AJ270" s="99"/>
      <c r="AK270" s="99"/>
      <c r="AL270" s="99"/>
      <c r="AM270" s="99"/>
      <c r="AN270" s="39"/>
    </row>
    <row r="271" spans="1:40" s="40" customFormat="1" ht="15" thickBot="1" x14ac:dyDescent="0.4">
      <c r="A271" s="25"/>
      <c r="B271" s="1123"/>
      <c r="C271" s="281"/>
      <c r="D271" s="93"/>
      <c r="E271" s="282"/>
      <c r="F271" s="1125"/>
      <c r="G271" s="185"/>
      <c r="H271" s="186"/>
      <c r="I271" s="285">
        <v>1</v>
      </c>
      <c r="J271" s="780" t="s">
        <v>398</v>
      </c>
      <c r="K271" s="781"/>
      <c r="L271" s="121"/>
      <c r="M271" s="120"/>
      <c r="N271" s="328" t="s">
        <v>90</v>
      </c>
      <c r="O271" s="329" t="s">
        <v>328</v>
      </c>
      <c r="P271" s="25"/>
      <c r="Q271" s="99"/>
      <c r="R271" s="99"/>
      <c r="S271" s="99"/>
      <c r="T271" s="99"/>
      <c r="U271" s="99"/>
      <c r="V271" s="99"/>
      <c r="W271" s="99"/>
      <c r="X271" s="99"/>
      <c r="Y271" s="99"/>
      <c r="Z271" s="99"/>
      <c r="AA271" s="99"/>
      <c r="AB271" s="99"/>
      <c r="AC271" s="99"/>
      <c r="AD271" s="99"/>
      <c r="AE271" s="99"/>
      <c r="AF271" s="99"/>
      <c r="AG271" s="99"/>
      <c r="AH271" s="99"/>
      <c r="AI271" s="99"/>
      <c r="AJ271" s="99"/>
      <c r="AK271" s="99"/>
      <c r="AL271" s="99"/>
      <c r="AM271" s="99"/>
      <c r="AN271" s="39"/>
    </row>
    <row r="272" spans="1:40" s="40" customFormat="1" ht="26.5" thickBot="1" x14ac:dyDescent="0.4">
      <c r="A272" s="25"/>
      <c r="B272" s="1123"/>
      <c r="C272" s="281"/>
      <c r="D272" s="93"/>
      <c r="E272" s="282"/>
      <c r="F272" s="1125"/>
      <c r="G272" s="185"/>
      <c r="H272" s="186"/>
      <c r="I272" s="285">
        <v>1</v>
      </c>
      <c r="J272" s="804" t="s">
        <v>399</v>
      </c>
      <c r="K272" s="805" t="s">
        <v>778</v>
      </c>
      <c r="L272" s="121"/>
      <c r="M272" s="120"/>
      <c r="N272" s="328" t="s">
        <v>90</v>
      </c>
      <c r="O272" s="329" t="s">
        <v>328</v>
      </c>
      <c r="P272" s="25"/>
      <c r="Q272" s="99"/>
      <c r="R272" s="99"/>
      <c r="S272" s="99"/>
      <c r="T272" s="99"/>
      <c r="U272" s="99"/>
      <c r="V272" s="99"/>
      <c r="W272" s="99"/>
      <c r="X272" s="99"/>
      <c r="Y272" s="99"/>
      <c r="Z272" s="99"/>
      <c r="AA272" s="99"/>
      <c r="AB272" s="99"/>
      <c r="AC272" s="99"/>
      <c r="AD272" s="99"/>
      <c r="AE272" s="99"/>
      <c r="AF272" s="99"/>
      <c r="AG272" s="99"/>
      <c r="AH272" s="99"/>
      <c r="AI272" s="99"/>
      <c r="AJ272" s="99"/>
      <c r="AK272" s="99"/>
      <c r="AL272" s="99"/>
      <c r="AM272" s="99"/>
      <c r="AN272" s="39"/>
    </row>
    <row r="273" spans="1:40" s="40" customFormat="1" ht="26" x14ac:dyDescent="0.35">
      <c r="A273" s="25"/>
      <c r="B273" s="1123"/>
      <c r="C273" s="281"/>
      <c r="D273" s="93"/>
      <c r="E273" s="282"/>
      <c r="F273" s="1125"/>
      <c r="G273" s="185"/>
      <c r="H273" s="186"/>
      <c r="I273" s="285">
        <v>1</v>
      </c>
      <c r="J273" s="804" t="s">
        <v>400</v>
      </c>
      <c r="K273" s="805" t="s">
        <v>778</v>
      </c>
      <c r="L273" s="121"/>
      <c r="M273" s="120"/>
      <c r="N273" s="328" t="s">
        <v>90</v>
      </c>
      <c r="O273" s="329" t="s">
        <v>328</v>
      </c>
      <c r="P273" s="25"/>
      <c r="Q273" s="99"/>
      <c r="R273" s="99"/>
      <c r="S273" s="99"/>
      <c r="T273" s="99"/>
      <c r="U273" s="99"/>
      <c r="V273" s="99"/>
      <c r="W273" s="99"/>
      <c r="X273" s="99"/>
      <c r="Y273" s="99"/>
      <c r="Z273" s="99"/>
      <c r="AA273" s="99"/>
      <c r="AB273" s="99"/>
      <c r="AC273" s="99"/>
      <c r="AD273" s="99"/>
      <c r="AE273" s="99"/>
      <c r="AF273" s="99"/>
      <c r="AG273" s="99"/>
      <c r="AH273" s="99"/>
      <c r="AI273" s="99"/>
      <c r="AJ273" s="99"/>
      <c r="AK273" s="99"/>
      <c r="AL273" s="99"/>
      <c r="AM273" s="99"/>
      <c r="AN273" s="39"/>
    </row>
    <row r="274" spans="1:40" s="40" customFormat="1" ht="26" x14ac:dyDescent="0.35">
      <c r="A274" s="25"/>
      <c r="B274" s="1123"/>
      <c r="C274" s="281"/>
      <c r="D274" s="93"/>
      <c r="E274" s="282"/>
      <c r="F274" s="1125"/>
      <c r="G274" s="283"/>
      <c r="H274" s="284">
        <v>1</v>
      </c>
      <c r="I274" s="285">
        <v>8</v>
      </c>
      <c r="J274" s="804" t="s">
        <v>401</v>
      </c>
      <c r="K274" s="805" t="s">
        <v>778</v>
      </c>
      <c r="L274" s="121"/>
      <c r="M274" s="120"/>
      <c r="N274" s="328" t="s">
        <v>90</v>
      </c>
      <c r="O274" s="329"/>
      <c r="P274" s="25"/>
      <c r="Q274" s="99"/>
      <c r="R274" s="99"/>
      <c r="S274" s="99"/>
      <c r="T274" s="99"/>
      <c r="U274" s="99"/>
      <c r="V274" s="99"/>
      <c r="W274" s="99"/>
      <c r="X274" s="99"/>
      <c r="Y274" s="99"/>
      <c r="Z274" s="99"/>
      <c r="AA274" s="99"/>
      <c r="AB274" s="99"/>
      <c r="AC274" s="99"/>
      <c r="AD274" s="99"/>
      <c r="AE274" s="99"/>
      <c r="AF274" s="99"/>
      <c r="AG274" s="99"/>
      <c r="AH274" s="99"/>
      <c r="AI274" s="99"/>
      <c r="AJ274" s="99"/>
      <c r="AK274" s="99"/>
      <c r="AL274" s="99"/>
      <c r="AM274" s="99"/>
      <c r="AN274" s="39"/>
    </row>
    <row r="275" spans="1:40" s="40" customFormat="1" ht="15" thickBot="1" x14ac:dyDescent="0.4">
      <c r="A275" s="25"/>
      <c r="B275" s="1123"/>
      <c r="C275" s="281"/>
      <c r="D275" s="93"/>
      <c r="E275" s="282"/>
      <c r="F275" s="1125"/>
      <c r="G275" s="283"/>
      <c r="H275" s="284">
        <v>4</v>
      </c>
      <c r="I275" s="285">
        <v>8</v>
      </c>
      <c r="J275" s="797" t="s">
        <v>402</v>
      </c>
      <c r="K275" s="802" t="s">
        <v>777</v>
      </c>
      <c r="L275" s="121"/>
      <c r="M275" s="120"/>
      <c r="N275" s="328" t="s">
        <v>90</v>
      </c>
      <c r="O275" s="329"/>
      <c r="P275" s="25"/>
      <c r="Q275" s="99"/>
      <c r="R275" s="99"/>
      <c r="S275" s="99"/>
      <c r="T275" s="99"/>
      <c r="U275" s="99"/>
      <c r="V275" s="99"/>
      <c r="W275" s="99"/>
      <c r="X275" s="99"/>
      <c r="Y275" s="99"/>
      <c r="Z275" s="99"/>
      <c r="AA275" s="99"/>
      <c r="AB275" s="99"/>
      <c r="AC275" s="99"/>
      <c r="AD275" s="99"/>
      <c r="AE275" s="99"/>
      <c r="AF275" s="99"/>
      <c r="AG275" s="99"/>
      <c r="AH275" s="99"/>
      <c r="AI275" s="99"/>
      <c r="AJ275" s="99"/>
      <c r="AK275" s="99"/>
      <c r="AL275" s="99"/>
      <c r="AM275" s="99"/>
      <c r="AN275" s="39"/>
    </row>
    <row r="276" spans="1:40" s="40" customFormat="1" ht="26.5" thickBot="1" x14ac:dyDescent="0.4">
      <c r="A276" s="25"/>
      <c r="B276" s="1123"/>
      <c r="C276" s="192"/>
      <c r="D276" s="233"/>
      <c r="E276" s="194"/>
      <c r="F276" s="1116"/>
      <c r="G276" s="195"/>
      <c r="H276" s="196"/>
      <c r="I276" s="197"/>
      <c r="J276" s="797" t="s">
        <v>403</v>
      </c>
      <c r="K276" s="798" t="s">
        <v>779</v>
      </c>
      <c r="L276" s="199"/>
      <c r="M276" s="198"/>
      <c r="N276" s="328" t="s">
        <v>90</v>
      </c>
      <c r="O276" s="200"/>
      <c r="P276" s="25"/>
      <c r="Q276" s="99"/>
      <c r="R276" s="99"/>
      <c r="S276" s="99"/>
      <c r="T276" s="99"/>
      <c r="U276" s="99"/>
      <c r="V276" s="99"/>
      <c r="W276" s="99"/>
      <c r="X276" s="99"/>
      <c r="Y276" s="99"/>
      <c r="Z276" s="99"/>
      <c r="AA276" s="99"/>
      <c r="AB276" s="99"/>
      <c r="AC276" s="99"/>
      <c r="AD276" s="99"/>
      <c r="AE276" s="99"/>
      <c r="AF276" s="99"/>
      <c r="AG276" s="99"/>
      <c r="AH276" s="99"/>
      <c r="AI276" s="99"/>
      <c r="AJ276" s="99"/>
      <c r="AK276" s="99"/>
      <c r="AL276" s="99"/>
      <c r="AM276" s="99"/>
      <c r="AN276" s="39"/>
    </row>
    <row r="277" spans="1:40" s="40" customFormat="1" ht="15" thickBot="1" x14ac:dyDescent="0.4">
      <c r="A277" s="25"/>
      <c r="B277" s="1123"/>
      <c r="C277" s="182"/>
      <c r="D277" s="183"/>
      <c r="E277" s="184"/>
      <c r="F277" s="1115">
        <v>3</v>
      </c>
      <c r="G277" s="185"/>
      <c r="H277" s="186"/>
      <c r="I277" s="187"/>
      <c r="J277" s="204"/>
      <c r="K277" s="198"/>
      <c r="L277" s="189"/>
      <c r="M277" s="188"/>
      <c r="N277" s="444" t="s">
        <v>93</v>
      </c>
      <c r="O277" s="190"/>
      <c r="P277" s="25"/>
      <c r="Q277" s="99"/>
      <c r="R277" s="99"/>
      <c r="S277" s="99"/>
      <c r="T277" s="99"/>
      <c r="U277" s="99"/>
      <c r="V277" s="99"/>
      <c r="W277" s="99"/>
      <c r="X277" s="99"/>
      <c r="Y277" s="99"/>
      <c r="Z277" s="99"/>
      <c r="AA277" s="99"/>
      <c r="AB277" s="99"/>
      <c r="AC277" s="99"/>
      <c r="AD277" s="99"/>
      <c r="AE277" s="99"/>
      <c r="AF277" s="99"/>
      <c r="AG277" s="99"/>
      <c r="AH277" s="99"/>
      <c r="AI277" s="99"/>
      <c r="AJ277" s="99"/>
      <c r="AK277" s="99"/>
      <c r="AL277" s="99"/>
      <c r="AM277" s="99"/>
      <c r="AN277" s="39"/>
    </row>
    <row r="278" spans="1:40" s="40" customFormat="1" ht="26" x14ac:dyDescent="0.35">
      <c r="A278" s="25"/>
      <c r="B278" s="1123"/>
      <c r="C278" s="52"/>
      <c r="D278" s="93"/>
      <c r="E278" s="54"/>
      <c r="F278" s="1125"/>
      <c r="G278" s="56">
        <v>6.75</v>
      </c>
      <c r="H278" s="57">
        <v>6.75</v>
      </c>
      <c r="I278" s="98">
        <v>3</v>
      </c>
      <c r="J278" s="218"/>
      <c r="K278" s="188"/>
      <c r="L278" s="61"/>
      <c r="M278" s="60"/>
      <c r="N278" s="328" t="s">
        <v>93</v>
      </c>
      <c r="O278" s="191" t="s">
        <v>405</v>
      </c>
      <c r="P278" s="25"/>
      <c r="Q278" s="99"/>
      <c r="R278" s="99"/>
      <c r="S278" s="99"/>
      <c r="T278" s="99"/>
      <c r="U278" s="99"/>
      <c r="V278" s="99"/>
      <c r="W278" s="99"/>
      <c r="X278" s="99"/>
      <c r="Y278" s="99"/>
      <c r="Z278" s="99"/>
      <c r="AA278" s="99"/>
      <c r="AB278" s="99"/>
      <c r="AC278" s="99"/>
      <c r="AD278" s="99"/>
      <c r="AE278" s="99"/>
      <c r="AF278" s="99"/>
      <c r="AG278" s="99"/>
      <c r="AH278" s="99"/>
      <c r="AI278" s="99"/>
      <c r="AJ278" s="99"/>
      <c r="AK278" s="99"/>
      <c r="AL278" s="99"/>
      <c r="AM278" s="99"/>
      <c r="AN278" s="39"/>
    </row>
    <row r="279" spans="1:40" s="40" customFormat="1" ht="26.5" thickBot="1" x14ac:dyDescent="0.4">
      <c r="A279" s="25"/>
      <c r="B279" s="1123"/>
      <c r="C279" s="192"/>
      <c r="D279" s="233"/>
      <c r="E279" s="194"/>
      <c r="F279" s="1116"/>
      <c r="G279" s="195"/>
      <c r="H279" s="196"/>
      <c r="I279" s="197"/>
      <c r="J279" s="777" t="s">
        <v>404</v>
      </c>
      <c r="K279" s="761" t="s">
        <v>770</v>
      </c>
      <c r="L279" s="199"/>
      <c r="M279" s="198"/>
      <c r="N279" s="445" t="s">
        <v>93</v>
      </c>
      <c r="O279" s="200"/>
      <c r="P279" s="25"/>
      <c r="Q279" s="99"/>
      <c r="R279" s="99"/>
      <c r="S279" s="99"/>
      <c r="T279" s="99"/>
      <c r="U279" s="99"/>
      <c r="V279" s="99"/>
      <c r="W279" s="99"/>
      <c r="X279" s="99"/>
      <c r="Y279" s="99"/>
      <c r="Z279" s="99"/>
      <c r="AA279" s="99"/>
      <c r="AB279" s="99"/>
      <c r="AC279" s="99"/>
      <c r="AD279" s="99"/>
      <c r="AE279" s="99"/>
      <c r="AF279" s="99"/>
      <c r="AG279" s="99"/>
      <c r="AH279" s="99"/>
      <c r="AI279" s="99"/>
      <c r="AJ279" s="99"/>
      <c r="AK279" s="99"/>
      <c r="AL279" s="99"/>
      <c r="AM279" s="99"/>
      <c r="AN279" s="39"/>
    </row>
    <row r="280" spans="1:40" s="40" customFormat="1" ht="15" thickBot="1" x14ac:dyDescent="0.4">
      <c r="A280" s="25"/>
      <c r="B280" s="1123"/>
      <c r="C280" s="182"/>
      <c r="D280" s="183"/>
      <c r="E280" s="184"/>
      <c r="F280" s="1115">
        <v>1</v>
      </c>
      <c r="G280" s="185"/>
      <c r="H280" s="186"/>
      <c r="I280" s="187"/>
      <c r="J280" s="204"/>
      <c r="K280" s="204"/>
      <c r="L280" s="189"/>
      <c r="M280" s="188"/>
      <c r="N280" s="444" t="s">
        <v>122</v>
      </c>
      <c r="O280" s="190"/>
      <c r="P280" s="25"/>
      <c r="Q280" s="99"/>
      <c r="R280" s="99"/>
      <c r="S280" s="99"/>
      <c r="T280" s="99"/>
      <c r="U280" s="99"/>
      <c r="V280" s="99"/>
      <c r="W280" s="99"/>
      <c r="X280" s="99"/>
      <c r="Y280" s="99"/>
      <c r="Z280" s="99"/>
      <c r="AA280" s="99"/>
      <c r="AB280" s="99"/>
      <c r="AC280" s="99"/>
      <c r="AD280" s="99"/>
      <c r="AE280" s="99"/>
      <c r="AF280" s="99"/>
      <c r="AG280" s="99"/>
      <c r="AH280" s="99"/>
      <c r="AI280" s="99"/>
      <c r="AJ280" s="99"/>
      <c r="AK280" s="99"/>
      <c r="AL280" s="99"/>
      <c r="AM280" s="99"/>
      <c r="AN280" s="39"/>
    </row>
    <row r="281" spans="1:40" s="40" customFormat="1" ht="26.5" thickBot="1" x14ac:dyDescent="0.4">
      <c r="A281" s="25"/>
      <c r="B281" s="1123"/>
      <c r="C281" s="192"/>
      <c r="D281" s="233"/>
      <c r="E281" s="194"/>
      <c r="F281" s="1116"/>
      <c r="G281" s="195"/>
      <c r="H281" s="196"/>
      <c r="I281" s="197"/>
      <c r="J281" s="798" t="s">
        <v>406</v>
      </c>
      <c r="K281" s="798" t="s">
        <v>779</v>
      </c>
      <c r="L281" s="199"/>
      <c r="M281" s="198"/>
      <c r="N281" s="445" t="s">
        <v>122</v>
      </c>
      <c r="O281" s="200"/>
      <c r="P281" s="25"/>
      <c r="Q281" s="99"/>
      <c r="R281" s="99"/>
      <c r="S281" s="99"/>
      <c r="T281" s="99"/>
      <c r="U281" s="99"/>
      <c r="V281" s="99"/>
      <c r="W281" s="99"/>
      <c r="X281" s="99"/>
      <c r="Y281" s="99"/>
      <c r="Z281" s="99"/>
      <c r="AA281" s="99"/>
      <c r="AB281" s="99"/>
      <c r="AC281" s="99"/>
      <c r="AD281" s="99"/>
      <c r="AE281" s="99"/>
      <c r="AF281" s="99"/>
      <c r="AG281" s="99"/>
      <c r="AH281" s="99"/>
      <c r="AI281" s="99"/>
      <c r="AJ281" s="99"/>
      <c r="AK281" s="99"/>
      <c r="AL281" s="99"/>
      <c r="AM281" s="99"/>
      <c r="AN281" s="39"/>
    </row>
    <row r="282" spans="1:40" s="40" customFormat="1" ht="26.5" thickBot="1" x14ac:dyDescent="0.4">
      <c r="A282" s="25"/>
      <c r="B282" s="1123"/>
      <c r="C282" s="182"/>
      <c r="D282" s="183"/>
      <c r="E282" s="184"/>
      <c r="F282" s="1115">
        <v>3</v>
      </c>
      <c r="G282" s="185"/>
      <c r="H282" s="186"/>
      <c r="I282" s="187">
        <v>8</v>
      </c>
      <c r="J282" s="814" t="s">
        <v>407</v>
      </c>
      <c r="K282" s="807" t="s">
        <v>785</v>
      </c>
      <c r="L282" s="189" t="s">
        <v>409</v>
      </c>
      <c r="M282" s="188" t="s">
        <v>119</v>
      </c>
      <c r="N282" s="444" t="s">
        <v>128</v>
      </c>
      <c r="O282" s="190" t="s">
        <v>328</v>
      </c>
      <c r="P282" s="25"/>
      <c r="Q282" s="99"/>
      <c r="R282" s="99"/>
      <c r="S282" s="99"/>
      <c r="T282" s="99"/>
      <c r="U282" s="99"/>
      <c r="V282" s="99"/>
      <c r="W282" s="99"/>
      <c r="X282" s="99"/>
      <c r="Y282" s="99"/>
      <c r="Z282" s="99"/>
      <c r="AA282" s="99"/>
      <c r="AB282" s="99"/>
      <c r="AC282" s="99"/>
      <c r="AD282" s="99"/>
      <c r="AE282" s="99"/>
      <c r="AF282" s="99"/>
      <c r="AG282" s="99"/>
      <c r="AH282" s="99"/>
      <c r="AI282" s="99"/>
      <c r="AJ282" s="99"/>
      <c r="AK282" s="99"/>
      <c r="AL282" s="99"/>
      <c r="AM282" s="99"/>
      <c r="AN282" s="39"/>
    </row>
    <row r="283" spans="1:40" s="40" customFormat="1" ht="26.5" thickBot="1" x14ac:dyDescent="0.4">
      <c r="A283" s="25"/>
      <c r="B283" s="1123"/>
      <c r="C283" s="52"/>
      <c r="D283" s="93"/>
      <c r="E283" s="54"/>
      <c r="F283" s="1125"/>
      <c r="G283" s="56"/>
      <c r="H283" s="57"/>
      <c r="I283" s="98">
        <v>8</v>
      </c>
      <c r="J283" s="425" t="s">
        <v>408</v>
      </c>
      <c r="K283" s="806" t="s">
        <v>786</v>
      </c>
      <c r="L283" s="61"/>
      <c r="M283" s="60"/>
      <c r="N283" s="328" t="s">
        <v>128</v>
      </c>
      <c r="O283" s="191" t="s">
        <v>411</v>
      </c>
      <c r="P283" s="25"/>
      <c r="Q283" s="99"/>
      <c r="R283" s="99"/>
      <c r="S283" s="99"/>
      <c r="T283" s="99"/>
      <c r="U283" s="99"/>
      <c r="V283" s="99"/>
      <c r="W283" s="99"/>
      <c r="X283" s="99"/>
      <c r="Y283" s="99"/>
      <c r="Z283" s="99"/>
      <c r="AA283" s="99"/>
      <c r="AB283" s="99"/>
      <c r="AC283" s="99"/>
      <c r="AD283" s="99"/>
      <c r="AE283" s="99"/>
      <c r="AF283" s="99"/>
      <c r="AG283" s="99"/>
      <c r="AH283" s="99"/>
      <c r="AI283" s="99"/>
      <c r="AJ283" s="99"/>
      <c r="AK283" s="99"/>
      <c r="AL283" s="99"/>
      <c r="AM283" s="99"/>
      <c r="AN283" s="39"/>
    </row>
    <row r="284" spans="1:40" s="40" customFormat="1" ht="26.5" thickBot="1" x14ac:dyDescent="0.4">
      <c r="A284" s="25"/>
      <c r="B284" s="39"/>
      <c r="C284" s="312"/>
      <c r="D284" s="313"/>
      <c r="E284" s="314"/>
      <c r="F284" s="876"/>
      <c r="G284" s="315"/>
      <c r="H284" s="316"/>
      <c r="I284" s="317"/>
      <c r="J284" s="820" t="s">
        <v>410</v>
      </c>
      <c r="K284" s="806" t="s">
        <v>786</v>
      </c>
      <c r="L284" s="319"/>
      <c r="M284" s="318"/>
      <c r="N284" s="454" t="s">
        <v>106</v>
      </c>
      <c r="O284" s="320"/>
      <c r="P284" s="25"/>
      <c r="Q284" s="99"/>
      <c r="R284" s="99"/>
      <c r="S284" s="99"/>
      <c r="T284" s="99"/>
      <c r="U284" s="99"/>
      <c r="V284" s="99"/>
      <c r="W284" s="99"/>
      <c r="X284" s="99"/>
      <c r="Y284" s="99"/>
      <c r="Z284" s="99"/>
      <c r="AA284" s="99"/>
      <c r="AB284" s="99"/>
      <c r="AC284" s="99"/>
      <c r="AD284" s="99"/>
      <c r="AE284" s="99"/>
      <c r="AF284" s="99"/>
      <c r="AG284" s="99"/>
      <c r="AH284" s="99"/>
      <c r="AI284" s="99"/>
      <c r="AJ284" s="99"/>
      <c r="AK284" s="99"/>
      <c r="AL284" s="99"/>
      <c r="AM284" s="99"/>
      <c r="AN284" s="39"/>
    </row>
    <row r="285" spans="1:40" ht="30.65" customHeight="1" thickBot="1" x14ac:dyDescent="0.4">
      <c r="A285" s="1"/>
      <c r="B285" s="913"/>
      <c r="C285" s="914">
        <v>7</v>
      </c>
      <c r="D285" s="1072" t="s">
        <v>38</v>
      </c>
      <c r="E285" s="915"/>
      <c r="F285" s="916"/>
      <c r="G285" s="917"/>
      <c r="H285" s="918"/>
      <c r="I285" s="919"/>
      <c r="J285" s="318"/>
      <c r="K285" s="318"/>
      <c r="L285" s="922"/>
      <c r="M285" s="980"/>
      <c r="N285" s="981"/>
      <c r="O285" s="982"/>
      <c r="P285" s="1"/>
      <c r="Q285" s="4"/>
      <c r="R285" s="4"/>
      <c r="S285" s="4"/>
      <c r="T285" s="4"/>
      <c r="U285" s="4"/>
      <c r="V285" s="4"/>
      <c r="W285" s="4"/>
      <c r="X285" s="4"/>
      <c r="Y285" s="4"/>
      <c r="Z285" s="4"/>
      <c r="AA285" s="4"/>
      <c r="AB285" s="4"/>
      <c r="AC285" s="4"/>
      <c r="AD285" s="4"/>
      <c r="AE285" s="4"/>
      <c r="AF285" s="4"/>
      <c r="AG285" s="4"/>
      <c r="AH285" s="4"/>
      <c r="AI285" s="4"/>
      <c r="AJ285" s="4"/>
      <c r="AK285" s="4"/>
      <c r="AL285" s="4"/>
      <c r="AM285" s="4"/>
      <c r="AN285" s="3"/>
    </row>
    <row r="286" spans="1:40" s="40" customFormat="1" ht="26.5" thickBot="1" x14ac:dyDescent="0.4">
      <c r="A286" s="25"/>
      <c r="B286" s="1040">
        <v>6</v>
      </c>
      <c r="C286" s="321">
        <v>7.1</v>
      </c>
      <c r="D286" s="322" t="s">
        <v>39</v>
      </c>
      <c r="E286" s="323" t="s">
        <v>17</v>
      </c>
      <c r="F286" s="324">
        <f>SUM(F287:F307)</f>
        <v>6</v>
      </c>
      <c r="G286" s="325">
        <f>SUM(G287:G307)</f>
        <v>2</v>
      </c>
      <c r="H286" s="326">
        <f>SUM(H287:H307)</f>
        <v>5</v>
      </c>
      <c r="I286" s="175" t="s">
        <v>224</v>
      </c>
      <c r="J286" s="920"/>
      <c r="K286" s="921"/>
      <c r="L286" s="178"/>
      <c r="M286" s="983"/>
      <c r="N286" s="984"/>
      <c r="O286" s="179"/>
      <c r="P286" s="25"/>
      <c r="Q286" s="99"/>
      <c r="R286" s="99"/>
      <c r="S286" s="99"/>
      <c r="T286" s="99"/>
      <c r="U286" s="99"/>
      <c r="V286" s="99"/>
      <c r="W286" s="99"/>
      <c r="X286" s="99"/>
      <c r="Y286" s="99"/>
      <c r="Z286" s="99"/>
      <c r="AA286" s="99"/>
      <c r="AB286" s="99"/>
      <c r="AC286" s="99"/>
      <c r="AD286" s="99"/>
      <c r="AE286" s="99"/>
      <c r="AF286" s="99"/>
      <c r="AG286" s="99"/>
      <c r="AH286" s="99"/>
      <c r="AI286" s="99"/>
      <c r="AJ286" s="99"/>
      <c r="AK286" s="99"/>
      <c r="AL286" s="99"/>
      <c r="AM286" s="99"/>
      <c r="AN286" s="39"/>
    </row>
    <row r="287" spans="1:40" s="40" customFormat="1" ht="15" thickBot="1" x14ac:dyDescent="0.4">
      <c r="A287" s="25"/>
      <c r="B287" s="1122" t="s">
        <v>413</v>
      </c>
      <c r="C287" s="182"/>
      <c r="D287" s="183"/>
      <c r="E287" s="184"/>
      <c r="F287" s="1115">
        <v>1</v>
      </c>
      <c r="G287" s="185"/>
      <c r="H287" s="186">
        <v>1</v>
      </c>
      <c r="I287" s="187"/>
      <c r="J287" s="176"/>
      <c r="K287" s="177"/>
      <c r="L287" s="189"/>
      <c r="M287" s="188"/>
      <c r="N287" s="444" t="s">
        <v>90</v>
      </c>
      <c r="O287" s="190" t="s">
        <v>415</v>
      </c>
      <c r="P287" s="25"/>
      <c r="Q287" s="99"/>
      <c r="R287" s="99"/>
      <c r="S287" s="99"/>
      <c r="T287" s="99"/>
      <c r="U287" s="99"/>
      <c r="V287" s="99"/>
      <c r="W287" s="99"/>
      <c r="X287" s="99"/>
      <c r="Y287" s="99"/>
      <c r="Z287" s="99"/>
      <c r="AA287" s="99"/>
      <c r="AB287" s="99"/>
      <c r="AC287" s="99"/>
      <c r="AD287" s="99"/>
      <c r="AE287" s="99"/>
      <c r="AF287" s="99"/>
      <c r="AG287" s="99"/>
      <c r="AH287" s="99"/>
      <c r="AI287" s="99"/>
      <c r="AJ287" s="99"/>
      <c r="AK287" s="99"/>
      <c r="AL287" s="99"/>
      <c r="AM287" s="99"/>
      <c r="AN287" s="39"/>
    </row>
    <row r="288" spans="1:40" s="40" customFormat="1" ht="15" thickBot="1" x14ac:dyDescent="0.4">
      <c r="A288" s="25"/>
      <c r="B288" s="1123"/>
      <c r="C288" s="192"/>
      <c r="D288" s="233"/>
      <c r="E288" s="194"/>
      <c r="F288" s="1116"/>
      <c r="G288" s="195"/>
      <c r="H288" s="196"/>
      <c r="I288" s="197"/>
      <c r="J288" s="218" t="s">
        <v>414</v>
      </c>
      <c r="K288" s="188"/>
      <c r="L288" s="199"/>
      <c r="M288" s="198"/>
      <c r="N288" s="445" t="s">
        <v>90</v>
      </c>
      <c r="O288" s="200"/>
      <c r="P288" s="25"/>
      <c r="Q288" s="99"/>
      <c r="R288" s="99"/>
      <c r="S288" s="99"/>
      <c r="T288" s="99"/>
      <c r="U288" s="99"/>
      <c r="V288" s="99"/>
      <c r="W288" s="99"/>
      <c r="X288" s="99"/>
      <c r="Y288" s="99"/>
      <c r="Z288" s="99"/>
      <c r="AA288" s="99"/>
      <c r="AB288" s="99"/>
      <c r="AC288" s="99"/>
      <c r="AD288" s="99"/>
      <c r="AE288" s="99"/>
      <c r="AF288" s="99"/>
      <c r="AG288" s="99"/>
      <c r="AH288" s="99"/>
      <c r="AI288" s="99"/>
      <c r="AJ288" s="99"/>
      <c r="AK288" s="99"/>
      <c r="AL288" s="99"/>
      <c r="AM288" s="99"/>
      <c r="AN288" s="39"/>
    </row>
    <row r="289" spans="1:40" s="40" customFormat="1" ht="15" thickBot="1" x14ac:dyDescent="0.4">
      <c r="A289" s="25"/>
      <c r="B289" s="1123"/>
      <c r="C289" s="182"/>
      <c r="D289" s="183"/>
      <c r="E289" s="184"/>
      <c r="F289" s="1115">
        <v>1</v>
      </c>
      <c r="G289" s="185"/>
      <c r="H289" s="186">
        <v>1</v>
      </c>
      <c r="I289" s="187"/>
      <c r="J289" s="204"/>
      <c r="K289" s="198"/>
      <c r="L289" s="189" t="s">
        <v>150</v>
      </c>
      <c r="M289" s="188" t="s">
        <v>119</v>
      </c>
      <c r="N289" s="444" t="s">
        <v>93</v>
      </c>
      <c r="O289" s="190" t="s">
        <v>418</v>
      </c>
      <c r="P289" s="25"/>
      <c r="Q289" s="99"/>
      <c r="R289" s="99"/>
      <c r="S289" s="99"/>
      <c r="T289" s="99"/>
      <c r="U289" s="99"/>
      <c r="V289" s="99"/>
      <c r="W289" s="99"/>
      <c r="X289" s="99"/>
      <c r="Y289" s="99"/>
      <c r="Z289" s="99"/>
      <c r="AA289" s="99"/>
      <c r="AB289" s="99"/>
      <c r="AC289" s="99"/>
      <c r="AD289" s="99"/>
      <c r="AE289" s="99"/>
      <c r="AF289" s="99"/>
      <c r="AG289" s="99"/>
      <c r="AH289" s="99"/>
      <c r="AI289" s="99"/>
      <c r="AJ289" s="99"/>
      <c r="AK289" s="99"/>
      <c r="AL289" s="99"/>
      <c r="AM289" s="99"/>
      <c r="AN289" s="39"/>
    </row>
    <row r="290" spans="1:40" s="40" customFormat="1" ht="39.5" thickBot="1" x14ac:dyDescent="0.4">
      <c r="A290" s="25"/>
      <c r="B290" s="1123"/>
      <c r="C290" s="192"/>
      <c r="D290" s="233"/>
      <c r="E290" s="194"/>
      <c r="F290" s="1116"/>
      <c r="G290" s="195"/>
      <c r="H290" s="196"/>
      <c r="I290" s="197"/>
      <c r="J290" s="218" t="s">
        <v>416</v>
      </c>
      <c r="K290" s="218" t="s">
        <v>417</v>
      </c>
      <c r="L290" s="199"/>
      <c r="M290" s="198"/>
      <c r="N290" s="445" t="s">
        <v>93</v>
      </c>
      <c r="O290" s="200"/>
      <c r="P290" s="25"/>
      <c r="Q290" s="99"/>
      <c r="R290" s="99"/>
      <c r="S290" s="99"/>
      <c r="T290" s="99"/>
      <c r="U290" s="99"/>
      <c r="V290" s="99"/>
      <c r="W290" s="99"/>
      <c r="X290" s="99"/>
      <c r="Y290" s="99"/>
      <c r="Z290" s="99"/>
      <c r="AA290" s="99"/>
      <c r="AB290" s="99"/>
      <c r="AC290" s="99"/>
      <c r="AD290" s="99"/>
      <c r="AE290" s="99"/>
      <c r="AF290" s="99"/>
      <c r="AG290" s="99"/>
      <c r="AH290" s="99"/>
      <c r="AI290" s="99"/>
      <c r="AJ290" s="99"/>
      <c r="AK290" s="99"/>
      <c r="AL290" s="99"/>
      <c r="AM290" s="99"/>
      <c r="AN290" s="39"/>
    </row>
    <row r="291" spans="1:40" s="40" customFormat="1" ht="15" thickBot="1" x14ac:dyDescent="0.4">
      <c r="A291" s="25"/>
      <c r="B291" s="1123"/>
      <c r="C291" s="182"/>
      <c r="D291" s="183"/>
      <c r="E291" s="184"/>
      <c r="F291" s="1115">
        <v>0</v>
      </c>
      <c r="G291" s="185"/>
      <c r="H291" s="186"/>
      <c r="I291" s="187"/>
      <c r="J291" s="204"/>
      <c r="K291" s="198"/>
      <c r="L291" s="189"/>
      <c r="M291" s="188"/>
      <c r="N291" s="444" t="s">
        <v>122</v>
      </c>
      <c r="O291" s="190"/>
      <c r="P291" s="25"/>
      <c r="Q291" s="99"/>
      <c r="R291" s="99"/>
      <c r="S291" s="99"/>
      <c r="T291" s="99"/>
      <c r="U291" s="99"/>
      <c r="V291" s="99"/>
      <c r="W291" s="99"/>
      <c r="X291" s="99"/>
      <c r="Y291" s="99"/>
      <c r="Z291" s="99"/>
      <c r="AA291" s="99"/>
      <c r="AB291" s="99"/>
      <c r="AC291" s="99"/>
      <c r="AD291" s="99"/>
      <c r="AE291" s="99"/>
      <c r="AF291" s="99"/>
      <c r="AG291" s="99"/>
      <c r="AH291" s="99"/>
      <c r="AI291" s="99"/>
      <c r="AJ291" s="99"/>
      <c r="AK291" s="99"/>
      <c r="AL291" s="99"/>
      <c r="AM291" s="99"/>
      <c r="AN291" s="39"/>
    </row>
    <row r="292" spans="1:40" s="40" customFormat="1" ht="15" thickBot="1" x14ac:dyDescent="0.4">
      <c r="A292" s="25"/>
      <c r="B292" s="1123"/>
      <c r="C292" s="281"/>
      <c r="D292" s="287"/>
      <c r="E292" s="282"/>
      <c r="F292" s="1125"/>
      <c r="G292" s="283"/>
      <c r="H292" s="284"/>
      <c r="I292" s="285"/>
      <c r="J292" s="218"/>
      <c r="K292" s="188"/>
      <c r="L292" s="121"/>
      <c r="M292" s="120"/>
      <c r="N292" s="449" t="s">
        <v>122</v>
      </c>
      <c r="O292" s="329"/>
      <c r="P292" s="25"/>
      <c r="Q292" s="99"/>
      <c r="R292" s="99"/>
      <c r="S292" s="99"/>
      <c r="T292" s="99"/>
      <c r="U292" s="99"/>
      <c r="V292" s="99"/>
      <c r="W292" s="99"/>
      <c r="X292" s="99"/>
      <c r="Y292" s="99"/>
      <c r="Z292" s="99"/>
      <c r="AA292" s="99"/>
      <c r="AB292" s="99"/>
      <c r="AC292" s="99"/>
      <c r="AD292" s="99"/>
      <c r="AE292" s="99"/>
      <c r="AF292" s="99"/>
      <c r="AG292" s="99"/>
      <c r="AH292" s="99"/>
      <c r="AI292" s="99"/>
      <c r="AJ292" s="99"/>
      <c r="AK292" s="99"/>
      <c r="AL292" s="99"/>
      <c r="AM292" s="99"/>
      <c r="AN292" s="39"/>
    </row>
    <row r="293" spans="1:40" s="40" customFormat="1" ht="15" thickBot="1" x14ac:dyDescent="0.4">
      <c r="A293" s="25"/>
      <c r="B293" s="1123"/>
      <c r="C293" s="182"/>
      <c r="D293" s="183"/>
      <c r="E293" s="184"/>
      <c r="F293" s="1115">
        <v>0</v>
      </c>
      <c r="G293" s="185"/>
      <c r="H293" s="186"/>
      <c r="I293" s="187"/>
      <c r="J293" s="64"/>
      <c r="K293" s="120"/>
      <c r="L293" s="189"/>
      <c r="M293" s="188"/>
      <c r="N293" s="444" t="s">
        <v>124</v>
      </c>
      <c r="O293" s="190"/>
      <c r="P293" s="25"/>
      <c r="Q293" s="99"/>
      <c r="R293" s="99"/>
      <c r="S293" s="99"/>
      <c r="T293" s="99"/>
      <c r="U293" s="99"/>
      <c r="V293" s="99"/>
      <c r="W293" s="99"/>
      <c r="X293" s="99"/>
      <c r="Y293" s="99"/>
      <c r="Z293" s="99"/>
      <c r="AA293" s="99"/>
      <c r="AB293" s="99"/>
      <c r="AC293" s="99"/>
      <c r="AD293" s="99"/>
      <c r="AE293" s="99"/>
      <c r="AF293" s="99"/>
      <c r="AG293" s="99"/>
      <c r="AH293" s="99"/>
      <c r="AI293" s="99"/>
      <c r="AJ293" s="99"/>
      <c r="AK293" s="99"/>
      <c r="AL293" s="99"/>
      <c r="AM293" s="99"/>
      <c r="AN293" s="39"/>
    </row>
    <row r="294" spans="1:40" s="40" customFormat="1" ht="15" thickBot="1" x14ac:dyDescent="0.4">
      <c r="A294" s="25"/>
      <c r="B294" s="1123"/>
      <c r="C294" s="192"/>
      <c r="D294" s="233"/>
      <c r="E294" s="194"/>
      <c r="F294" s="1116"/>
      <c r="G294" s="195"/>
      <c r="H294" s="196"/>
      <c r="I294" s="197"/>
      <c r="J294" s="218"/>
      <c r="K294" s="188"/>
      <c r="L294" s="199"/>
      <c r="M294" s="198"/>
      <c r="N294" s="445" t="s">
        <v>124</v>
      </c>
      <c r="O294" s="200"/>
      <c r="P294" s="25"/>
      <c r="Q294" s="99"/>
      <c r="R294" s="99"/>
      <c r="S294" s="99"/>
      <c r="T294" s="99"/>
      <c r="U294" s="99"/>
      <c r="V294" s="99"/>
      <c r="W294" s="99"/>
      <c r="X294" s="99"/>
      <c r="Y294" s="99"/>
      <c r="Z294" s="99"/>
      <c r="AA294" s="99"/>
      <c r="AB294" s="99"/>
      <c r="AC294" s="99"/>
      <c r="AD294" s="99"/>
      <c r="AE294" s="99"/>
      <c r="AF294" s="99"/>
      <c r="AG294" s="99"/>
      <c r="AH294" s="99"/>
      <c r="AI294" s="99"/>
      <c r="AJ294" s="99"/>
      <c r="AK294" s="99"/>
      <c r="AL294" s="99"/>
      <c r="AM294" s="99"/>
      <c r="AN294" s="39"/>
    </row>
    <row r="295" spans="1:40" s="40" customFormat="1" ht="15" thickBot="1" x14ac:dyDescent="0.4">
      <c r="A295" s="25"/>
      <c r="B295" s="1123"/>
      <c r="C295" s="182"/>
      <c r="D295" s="183"/>
      <c r="E295" s="184"/>
      <c r="F295" s="1115">
        <v>0</v>
      </c>
      <c r="G295" s="185"/>
      <c r="H295" s="186"/>
      <c r="I295" s="187"/>
      <c r="J295" s="204" t="s">
        <v>419</v>
      </c>
      <c r="K295" s="198"/>
      <c r="L295" s="189"/>
      <c r="M295" s="188"/>
      <c r="N295" s="444" t="s">
        <v>128</v>
      </c>
      <c r="O295" s="190"/>
      <c r="P295" s="25"/>
      <c r="Q295" s="99"/>
      <c r="R295" s="99"/>
      <c r="S295" s="99"/>
      <c r="T295" s="99"/>
      <c r="U295" s="99"/>
      <c r="V295" s="99"/>
      <c r="W295" s="99"/>
      <c r="X295" s="99"/>
      <c r="Y295" s="99"/>
      <c r="Z295" s="99"/>
      <c r="AA295" s="99"/>
      <c r="AB295" s="99"/>
      <c r="AC295" s="99"/>
      <c r="AD295" s="99"/>
      <c r="AE295" s="99"/>
      <c r="AF295" s="99"/>
      <c r="AG295" s="99"/>
      <c r="AH295" s="99"/>
      <c r="AI295" s="99"/>
      <c r="AJ295" s="99"/>
      <c r="AK295" s="99"/>
      <c r="AL295" s="99"/>
      <c r="AM295" s="99"/>
      <c r="AN295" s="39"/>
    </row>
    <row r="296" spans="1:40" s="40" customFormat="1" ht="15" thickBot="1" x14ac:dyDescent="0.4">
      <c r="A296" s="25"/>
      <c r="B296" s="1123"/>
      <c r="C296" s="192"/>
      <c r="D296" s="233"/>
      <c r="E296" s="194"/>
      <c r="F296" s="1116"/>
      <c r="G296" s="195"/>
      <c r="H296" s="196"/>
      <c r="I296" s="197"/>
      <c r="J296" s="218"/>
      <c r="K296" s="188"/>
      <c r="L296" s="199"/>
      <c r="M296" s="198"/>
      <c r="N296" s="445" t="s">
        <v>128</v>
      </c>
      <c r="O296" s="200"/>
      <c r="P296" s="25"/>
      <c r="Q296" s="99"/>
      <c r="R296" s="99"/>
      <c r="S296" s="99"/>
      <c r="T296" s="99"/>
      <c r="U296" s="99"/>
      <c r="V296" s="99"/>
      <c r="W296" s="99"/>
      <c r="X296" s="99"/>
      <c r="Y296" s="99"/>
      <c r="Z296" s="99"/>
      <c r="AA296" s="99"/>
      <c r="AB296" s="99"/>
      <c r="AC296" s="99"/>
      <c r="AD296" s="99"/>
      <c r="AE296" s="99"/>
      <c r="AF296" s="99"/>
      <c r="AG296" s="99"/>
      <c r="AH296" s="99"/>
      <c r="AI296" s="99"/>
      <c r="AJ296" s="99"/>
      <c r="AK296" s="99"/>
      <c r="AL296" s="99"/>
      <c r="AM296" s="99"/>
      <c r="AN296" s="39"/>
    </row>
    <row r="297" spans="1:40" s="40" customFormat="1" ht="15" thickBot="1" x14ac:dyDescent="0.4">
      <c r="A297" s="25"/>
      <c r="B297" s="1123"/>
      <c r="C297" s="182"/>
      <c r="D297" s="183"/>
      <c r="E297" s="184"/>
      <c r="F297" s="1115">
        <v>1</v>
      </c>
      <c r="G297" s="185">
        <v>1</v>
      </c>
      <c r="H297" s="186"/>
      <c r="I297" s="187"/>
      <c r="J297" s="204"/>
      <c r="K297" s="198"/>
      <c r="L297" s="757"/>
      <c r="M297" s="188"/>
      <c r="N297" s="444" t="s">
        <v>95</v>
      </c>
      <c r="O297" s="190"/>
      <c r="P297" s="25"/>
      <c r="Q297" s="99"/>
      <c r="R297" s="99"/>
      <c r="S297" s="99"/>
      <c r="T297" s="99"/>
      <c r="U297" s="99"/>
      <c r="V297" s="99"/>
      <c r="W297" s="99"/>
      <c r="X297" s="99"/>
      <c r="Y297" s="99"/>
      <c r="Z297" s="99"/>
      <c r="AA297" s="99"/>
      <c r="AB297" s="99"/>
      <c r="AC297" s="99"/>
      <c r="AD297" s="99"/>
      <c r="AE297" s="99"/>
      <c r="AF297" s="99"/>
      <c r="AG297" s="99"/>
      <c r="AH297" s="99"/>
      <c r="AI297" s="99"/>
      <c r="AJ297" s="99"/>
      <c r="AK297" s="99"/>
      <c r="AL297" s="99"/>
      <c r="AM297" s="99"/>
      <c r="AN297" s="39"/>
    </row>
    <row r="298" spans="1:40" s="40" customFormat="1" ht="15" thickBot="1" x14ac:dyDescent="0.4">
      <c r="A298" s="25"/>
      <c r="B298" s="1123"/>
      <c r="C298" s="192"/>
      <c r="D298" s="233"/>
      <c r="E298" s="194"/>
      <c r="F298" s="1116"/>
      <c r="G298" s="195"/>
      <c r="H298" s="196"/>
      <c r="I298" s="197"/>
      <c r="J298" s="755" t="s">
        <v>420</v>
      </c>
      <c r="K298" s="756"/>
      <c r="L298" s="199"/>
      <c r="M298" s="198"/>
      <c r="N298" s="445" t="s">
        <v>95</v>
      </c>
      <c r="O298" s="200"/>
      <c r="P298" s="25"/>
      <c r="Q298" s="99"/>
      <c r="R298" s="99"/>
      <c r="S298" s="99"/>
      <c r="T298" s="99"/>
      <c r="U298" s="99"/>
      <c r="V298" s="99"/>
      <c r="W298" s="99"/>
      <c r="X298" s="99"/>
      <c r="Y298" s="99"/>
      <c r="Z298" s="99"/>
      <c r="AA298" s="99"/>
      <c r="AB298" s="99"/>
      <c r="AC298" s="99"/>
      <c r="AD298" s="99"/>
      <c r="AE298" s="99"/>
      <c r="AF298" s="99"/>
      <c r="AG298" s="99"/>
      <c r="AH298" s="99"/>
      <c r="AI298" s="99"/>
      <c r="AJ298" s="99"/>
      <c r="AK298" s="99"/>
      <c r="AL298" s="99"/>
      <c r="AM298" s="99"/>
      <c r="AN298" s="39"/>
    </row>
    <row r="299" spans="1:40" s="40" customFormat="1" ht="15" thickBot="1" x14ac:dyDescent="0.4">
      <c r="A299" s="25"/>
      <c r="B299" s="1123"/>
      <c r="C299" s="182"/>
      <c r="D299" s="183"/>
      <c r="E299" s="184"/>
      <c r="F299" s="1115">
        <v>1</v>
      </c>
      <c r="G299" s="185"/>
      <c r="H299" s="186">
        <v>1</v>
      </c>
      <c r="I299" s="187"/>
      <c r="J299" s="204"/>
      <c r="K299" s="198"/>
      <c r="L299" s="189" t="s">
        <v>422</v>
      </c>
      <c r="M299" s="188" t="s">
        <v>119</v>
      </c>
      <c r="N299" s="444" t="s">
        <v>98</v>
      </c>
      <c r="O299" s="190" t="s">
        <v>423</v>
      </c>
      <c r="P299" s="25"/>
      <c r="Q299" s="99"/>
      <c r="R299" s="99"/>
      <c r="S299" s="99"/>
      <c r="T299" s="99"/>
      <c r="U299" s="99"/>
      <c r="V299" s="99"/>
      <c r="W299" s="99"/>
      <c r="X299" s="99"/>
      <c r="Y299" s="99"/>
      <c r="Z299" s="99"/>
      <c r="AA299" s="99"/>
      <c r="AB299" s="99"/>
      <c r="AC299" s="99"/>
      <c r="AD299" s="99"/>
      <c r="AE299" s="99"/>
      <c r="AF299" s="99"/>
      <c r="AG299" s="99"/>
      <c r="AH299" s="99"/>
      <c r="AI299" s="99"/>
      <c r="AJ299" s="99"/>
      <c r="AK299" s="99"/>
      <c r="AL299" s="99"/>
      <c r="AM299" s="99"/>
      <c r="AN299" s="39"/>
    </row>
    <row r="300" spans="1:40" s="40" customFormat="1" ht="15" thickBot="1" x14ac:dyDescent="0.4">
      <c r="A300" s="25"/>
      <c r="B300" s="1123"/>
      <c r="C300" s="192"/>
      <c r="D300" s="233"/>
      <c r="E300" s="194"/>
      <c r="F300" s="1116"/>
      <c r="G300" s="195"/>
      <c r="H300" s="196"/>
      <c r="I300" s="197"/>
      <c r="J300" s="218" t="s">
        <v>421</v>
      </c>
      <c r="K300" s="218"/>
      <c r="L300" s="199"/>
      <c r="M300" s="198"/>
      <c r="N300" s="445" t="s">
        <v>98</v>
      </c>
      <c r="O300" s="200"/>
      <c r="P300" s="25"/>
      <c r="Q300" s="99"/>
      <c r="R300" s="99"/>
      <c r="S300" s="99"/>
      <c r="T300" s="99"/>
      <c r="U300" s="99"/>
      <c r="V300" s="99"/>
      <c r="W300" s="99"/>
      <c r="X300" s="99"/>
      <c r="Y300" s="99"/>
      <c r="Z300" s="99"/>
      <c r="AA300" s="99"/>
      <c r="AB300" s="99"/>
      <c r="AC300" s="99"/>
      <c r="AD300" s="99"/>
      <c r="AE300" s="99"/>
      <c r="AF300" s="99"/>
      <c r="AG300" s="99"/>
      <c r="AH300" s="99"/>
      <c r="AI300" s="99"/>
      <c r="AJ300" s="99"/>
      <c r="AK300" s="99"/>
      <c r="AL300" s="99"/>
      <c r="AM300" s="99"/>
      <c r="AN300" s="39"/>
    </row>
    <row r="301" spans="1:40" s="40" customFormat="1" ht="15" thickBot="1" x14ac:dyDescent="0.4">
      <c r="A301" s="25"/>
      <c r="B301" s="1123"/>
      <c r="C301" s="160"/>
      <c r="D301" s="276"/>
      <c r="E301" s="180"/>
      <c r="F301" s="1125">
        <v>1</v>
      </c>
      <c r="G301" s="117"/>
      <c r="H301" s="118">
        <v>1</v>
      </c>
      <c r="I301" s="181"/>
      <c r="J301" s="204"/>
      <c r="K301" s="198"/>
      <c r="L301" s="123"/>
      <c r="M301" s="124"/>
      <c r="N301" s="327" t="s">
        <v>103</v>
      </c>
      <c r="O301" s="219" t="s">
        <v>418</v>
      </c>
      <c r="P301" s="25"/>
      <c r="Q301" s="99"/>
      <c r="R301" s="99"/>
      <c r="S301" s="99"/>
      <c r="T301" s="99"/>
      <c r="U301" s="99"/>
      <c r="V301" s="99"/>
      <c r="W301" s="99"/>
      <c r="X301" s="99"/>
      <c r="Y301" s="99"/>
      <c r="Z301" s="99"/>
      <c r="AA301" s="99"/>
      <c r="AB301" s="99"/>
      <c r="AC301" s="99"/>
      <c r="AD301" s="99"/>
      <c r="AE301" s="99"/>
      <c r="AF301" s="99"/>
      <c r="AG301" s="99"/>
      <c r="AH301" s="99"/>
      <c r="AI301" s="99"/>
      <c r="AJ301" s="99"/>
      <c r="AK301" s="99"/>
      <c r="AL301" s="99"/>
      <c r="AM301" s="99"/>
      <c r="AN301" s="39"/>
    </row>
    <row r="302" spans="1:40" s="40" customFormat="1" ht="26.5" thickBot="1" x14ac:dyDescent="0.4">
      <c r="A302" s="25"/>
      <c r="B302" s="1123"/>
      <c r="C302" s="192"/>
      <c r="D302" s="233"/>
      <c r="E302" s="194"/>
      <c r="F302" s="1116"/>
      <c r="G302" s="195"/>
      <c r="H302" s="196"/>
      <c r="I302" s="197"/>
      <c r="J302" s="66" t="s">
        <v>424</v>
      </c>
      <c r="K302" s="125"/>
      <c r="L302" s="199"/>
      <c r="M302" s="198"/>
      <c r="N302" s="445" t="s">
        <v>103</v>
      </c>
      <c r="O302" s="200"/>
      <c r="P302" s="25"/>
      <c r="Q302" s="99"/>
      <c r="R302" s="99"/>
      <c r="S302" s="99"/>
      <c r="T302" s="99"/>
      <c r="U302" s="99"/>
      <c r="V302" s="99"/>
      <c r="W302" s="99"/>
      <c r="X302" s="99"/>
      <c r="Y302" s="99"/>
      <c r="Z302" s="99"/>
      <c r="AA302" s="99"/>
      <c r="AB302" s="99"/>
      <c r="AC302" s="99"/>
      <c r="AD302" s="99"/>
      <c r="AE302" s="99"/>
      <c r="AF302" s="99"/>
      <c r="AG302" s="99"/>
      <c r="AH302" s="99"/>
      <c r="AI302" s="99"/>
      <c r="AJ302" s="99"/>
      <c r="AK302" s="99"/>
      <c r="AL302" s="99"/>
      <c r="AM302" s="99"/>
      <c r="AN302" s="39"/>
    </row>
    <row r="303" spans="1:40" s="40" customFormat="1" ht="15" thickBot="1" x14ac:dyDescent="0.4">
      <c r="A303" s="25"/>
      <c r="B303" s="1123"/>
      <c r="C303" s="182"/>
      <c r="D303" s="183"/>
      <c r="E303" s="184"/>
      <c r="F303" s="1115">
        <v>0</v>
      </c>
      <c r="G303" s="185"/>
      <c r="H303" s="186"/>
      <c r="I303" s="187"/>
      <c r="J303" s="204"/>
      <c r="K303" s="198"/>
      <c r="L303" s="189"/>
      <c r="M303" s="188"/>
      <c r="N303" s="444" t="s">
        <v>130</v>
      </c>
      <c r="O303" s="190"/>
      <c r="P303" s="25"/>
      <c r="Q303" s="99"/>
      <c r="R303" s="99"/>
      <c r="S303" s="99"/>
      <c r="T303" s="99"/>
      <c r="U303" s="99"/>
      <c r="V303" s="99"/>
      <c r="W303" s="99"/>
      <c r="X303" s="99"/>
      <c r="Y303" s="99"/>
      <c r="Z303" s="99"/>
      <c r="AA303" s="99"/>
      <c r="AB303" s="99"/>
      <c r="AC303" s="99"/>
      <c r="AD303" s="99"/>
      <c r="AE303" s="99"/>
      <c r="AF303" s="99"/>
      <c r="AG303" s="99"/>
      <c r="AH303" s="99"/>
      <c r="AI303" s="99"/>
      <c r="AJ303" s="99"/>
      <c r="AK303" s="99"/>
      <c r="AL303" s="99"/>
      <c r="AM303" s="99"/>
      <c r="AN303" s="39"/>
    </row>
    <row r="304" spans="1:40" s="40" customFormat="1" ht="15" thickBot="1" x14ac:dyDescent="0.4">
      <c r="A304" s="25"/>
      <c r="B304" s="1123"/>
      <c r="C304" s="192"/>
      <c r="D304" s="233"/>
      <c r="E304" s="194"/>
      <c r="F304" s="1116"/>
      <c r="G304" s="195"/>
      <c r="H304" s="196"/>
      <c r="I304" s="197"/>
      <c r="J304" s="218"/>
      <c r="K304" s="188"/>
      <c r="L304" s="199"/>
      <c r="M304" s="198"/>
      <c r="N304" s="445" t="s">
        <v>130</v>
      </c>
      <c r="O304" s="200"/>
      <c r="P304" s="25"/>
      <c r="Q304" s="99"/>
      <c r="R304" s="99"/>
      <c r="S304" s="99"/>
      <c r="T304" s="99"/>
      <c r="U304" s="99"/>
      <c r="V304" s="99"/>
      <c r="W304" s="99"/>
      <c r="X304" s="99"/>
      <c r="Y304" s="99"/>
      <c r="Z304" s="99"/>
      <c r="AA304" s="99"/>
      <c r="AB304" s="99"/>
      <c r="AC304" s="99"/>
      <c r="AD304" s="99"/>
      <c r="AE304" s="99"/>
      <c r="AF304" s="99"/>
      <c r="AG304" s="99"/>
      <c r="AH304" s="99"/>
      <c r="AI304" s="99"/>
      <c r="AJ304" s="99"/>
      <c r="AK304" s="99"/>
      <c r="AL304" s="99"/>
      <c r="AM304" s="99"/>
      <c r="AN304" s="39"/>
    </row>
    <row r="305" spans="1:40" s="40" customFormat="1" ht="15" thickBot="1" x14ac:dyDescent="0.4">
      <c r="A305" s="25"/>
      <c r="B305" s="1124"/>
      <c r="C305" s="182"/>
      <c r="D305" s="289"/>
      <c r="E305" s="184"/>
      <c r="F305" s="1115">
        <v>1</v>
      </c>
      <c r="G305" s="185">
        <v>1</v>
      </c>
      <c r="H305" s="186">
        <v>1</v>
      </c>
      <c r="I305" s="187"/>
      <c r="J305" s="204"/>
      <c r="K305" s="198"/>
      <c r="L305" s="757" t="s">
        <v>426</v>
      </c>
      <c r="M305" s="188" t="s">
        <v>119</v>
      </c>
      <c r="N305" s="444" t="s">
        <v>106</v>
      </c>
      <c r="O305" s="190" t="s">
        <v>415</v>
      </c>
      <c r="P305" s="25"/>
      <c r="Q305" s="99"/>
      <c r="R305" s="99"/>
      <c r="S305" s="99"/>
      <c r="T305" s="99"/>
      <c r="U305" s="99"/>
      <c r="V305" s="99"/>
      <c r="W305" s="99"/>
      <c r="X305" s="99"/>
      <c r="Y305" s="99"/>
      <c r="Z305" s="99"/>
      <c r="AA305" s="99"/>
      <c r="AB305" s="99"/>
      <c r="AC305" s="99"/>
      <c r="AD305" s="99"/>
      <c r="AE305" s="99"/>
      <c r="AF305" s="99"/>
      <c r="AG305" s="99"/>
      <c r="AH305" s="99"/>
      <c r="AI305" s="99"/>
      <c r="AJ305" s="99"/>
      <c r="AK305" s="99"/>
      <c r="AL305" s="99"/>
      <c r="AM305" s="99"/>
      <c r="AN305" s="39"/>
    </row>
    <row r="306" spans="1:40" s="40" customFormat="1" x14ac:dyDescent="0.35">
      <c r="A306" s="25"/>
      <c r="B306" s="39"/>
      <c r="C306" s="160"/>
      <c r="D306" s="161"/>
      <c r="E306" s="180"/>
      <c r="F306" s="1125"/>
      <c r="G306" s="117"/>
      <c r="H306" s="118"/>
      <c r="I306" s="181"/>
      <c r="J306" s="755" t="s">
        <v>425</v>
      </c>
      <c r="K306" s="756"/>
      <c r="L306" s="123"/>
      <c r="M306" s="124"/>
      <c r="N306" s="327" t="s">
        <v>106</v>
      </c>
      <c r="O306" s="219"/>
      <c r="P306" s="25"/>
      <c r="Q306" s="99"/>
      <c r="R306" s="99"/>
      <c r="S306" s="99"/>
      <c r="T306" s="99"/>
      <c r="U306" s="99"/>
      <c r="V306" s="99"/>
      <c r="W306" s="99"/>
      <c r="X306" s="99"/>
      <c r="Y306" s="99"/>
      <c r="Z306" s="99"/>
      <c r="AA306" s="99"/>
      <c r="AB306" s="99"/>
      <c r="AC306" s="99"/>
      <c r="AD306" s="99"/>
      <c r="AE306" s="99"/>
      <c r="AF306" s="99"/>
      <c r="AG306" s="99"/>
      <c r="AH306" s="99"/>
      <c r="AI306" s="99"/>
      <c r="AJ306" s="99"/>
      <c r="AK306" s="99"/>
      <c r="AL306" s="99"/>
      <c r="AM306" s="99"/>
      <c r="AN306" s="39"/>
    </row>
    <row r="307" spans="1:40" s="40" customFormat="1" ht="15" thickBot="1" x14ac:dyDescent="0.4">
      <c r="A307" s="25"/>
      <c r="B307" s="39"/>
      <c r="C307" s="220"/>
      <c r="D307" s="290"/>
      <c r="E307" s="222"/>
      <c r="F307" s="1116"/>
      <c r="G307" s="223"/>
      <c r="H307" s="224"/>
      <c r="I307" s="225"/>
      <c r="J307" s="66"/>
      <c r="K307" s="124"/>
      <c r="L307" s="228"/>
      <c r="M307" s="227"/>
      <c r="N307" s="447" t="s">
        <v>106</v>
      </c>
      <c r="O307" s="229"/>
      <c r="P307" s="25"/>
      <c r="Q307" s="99"/>
      <c r="R307" s="99"/>
      <c r="S307" s="99"/>
      <c r="T307" s="99"/>
      <c r="U307" s="99"/>
      <c r="V307" s="99"/>
      <c r="W307" s="99"/>
      <c r="X307" s="99"/>
      <c r="Y307" s="99"/>
      <c r="Z307" s="99"/>
      <c r="AA307" s="99"/>
      <c r="AB307" s="99"/>
      <c r="AC307" s="99"/>
      <c r="AD307" s="99"/>
      <c r="AE307" s="99"/>
      <c r="AF307" s="99"/>
      <c r="AG307" s="99"/>
      <c r="AH307" s="99"/>
      <c r="AI307" s="99"/>
      <c r="AJ307" s="99"/>
      <c r="AK307" s="99"/>
      <c r="AL307" s="99"/>
      <c r="AM307" s="99"/>
      <c r="AN307" s="39"/>
    </row>
    <row r="308" spans="1:40" ht="26.5" thickBot="1" x14ac:dyDescent="0.4">
      <c r="A308" s="1"/>
      <c r="B308" s="1025">
        <v>6</v>
      </c>
      <c r="C308" s="899">
        <v>7.2</v>
      </c>
      <c r="D308" s="1071" t="s">
        <v>40</v>
      </c>
      <c r="E308" s="901" t="s">
        <v>17</v>
      </c>
      <c r="F308" s="902">
        <f>SUM(F309:F329)</f>
        <v>6</v>
      </c>
      <c r="G308" s="903">
        <f>SUM(G309:G329)</f>
        <v>2</v>
      </c>
      <c r="H308" s="904">
        <f>SUM(H309:H329)</f>
        <v>7</v>
      </c>
      <c r="I308" s="905" t="s">
        <v>224</v>
      </c>
      <c r="J308" s="226"/>
      <c r="K308" s="227"/>
      <c r="L308" s="908"/>
      <c r="M308" s="945"/>
      <c r="N308" s="947"/>
      <c r="O308" s="948"/>
      <c r="P308" s="1"/>
      <c r="Q308" s="4"/>
      <c r="R308" s="4"/>
      <c r="S308" s="4"/>
      <c r="T308" s="4"/>
      <c r="U308" s="4"/>
      <c r="V308" s="4"/>
      <c r="W308" s="4"/>
      <c r="X308" s="4"/>
      <c r="Y308" s="4"/>
      <c r="Z308" s="4"/>
      <c r="AA308" s="4"/>
      <c r="AB308" s="4"/>
      <c r="AC308" s="4"/>
      <c r="AD308" s="4"/>
      <c r="AE308" s="4"/>
      <c r="AF308" s="4"/>
      <c r="AG308" s="4"/>
      <c r="AH308" s="4"/>
      <c r="AI308" s="4"/>
      <c r="AJ308" s="4"/>
      <c r="AK308" s="4"/>
      <c r="AL308" s="4"/>
      <c r="AM308" s="4"/>
      <c r="AN308" s="3"/>
    </row>
    <row r="309" spans="1:40" s="40" customFormat="1" ht="26.5" thickBot="1" x14ac:dyDescent="0.4">
      <c r="A309" s="25"/>
      <c r="B309" s="1122" t="s">
        <v>427</v>
      </c>
      <c r="C309" s="182"/>
      <c r="D309" s="183"/>
      <c r="E309" s="332"/>
      <c r="F309" s="1127">
        <v>1</v>
      </c>
      <c r="G309" s="333">
        <v>1</v>
      </c>
      <c r="H309" s="186">
        <v>1</v>
      </c>
      <c r="I309" s="187"/>
      <c r="J309" s="906"/>
      <c r="K309" s="907"/>
      <c r="L309" s="766" t="s">
        <v>801</v>
      </c>
      <c r="M309" s="124" t="s">
        <v>749</v>
      </c>
      <c r="N309" s="455" t="s">
        <v>90</v>
      </c>
      <c r="O309" s="356" t="s">
        <v>429</v>
      </c>
      <c r="P309" s="25"/>
      <c r="Q309" s="99"/>
      <c r="R309" s="99"/>
      <c r="S309" s="99"/>
      <c r="T309" s="99"/>
      <c r="U309" s="99"/>
      <c r="V309" s="99"/>
      <c r="W309" s="99"/>
      <c r="X309" s="99"/>
      <c r="Y309" s="99"/>
      <c r="Z309" s="99"/>
      <c r="AA309" s="99"/>
      <c r="AB309" s="99"/>
      <c r="AC309" s="99"/>
      <c r="AD309" s="99"/>
      <c r="AE309" s="99"/>
      <c r="AF309" s="99"/>
      <c r="AG309" s="99"/>
      <c r="AH309" s="99"/>
      <c r="AI309" s="99"/>
      <c r="AJ309" s="99"/>
      <c r="AK309" s="99"/>
      <c r="AL309" s="99"/>
      <c r="AM309" s="99"/>
      <c r="AN309" s="39"/>
    </row>
    <row r="310" spans="1:40" s="40" customFormat="1" ht="26.5" thickBot="1" x14ac:dyDescent="0.4">
      <c r="A310" s="25"/>
      <c r="B310" s="1123"/>
      <c r="C310" s="192"/>
      <c r="D310" s="233"/>
      <c r="E310" s="334"/>
      <c r="F310" s="1128"/>
      <c r="G310" s="335"/>
      <c r="H310" s="196"/>
      <c r="I310" s="197"/>
      <c r="J310" s="765" t="s">
        <v>750</v>
      </c>
      <c r="K310" s="850"/>
      <c r="L310" s="319"/>
      <c r="M310" s="318"/>
      <c r="N310" s="454" t="s">
        <v>90</v>
      </c>
      <c r="O310" s="320"/>
      <c r="P310" s="25"/>
      <c r="Q310" s="99"/>
      <c r="R310" s="99"/>
      <c r="S310" s="99"/>
      <c r="T310" s="99"/>
      <c r="U310" s="99"/>
      <c r="V310" s="99"/>
      <c r="W310" s="99"/>
      <c r="X310" s="99"/>
      <c r="Y310" s="99"/>
      <c r="Z310" s="99"/>
      <c r="AA310" s="99"/>
      <c r="AB310" s="99"/>
      <c r="AC310" s="99"/>
      <c r="AD310" s="99"/>
      <c r="AE310" s="99"/>
      <c r="AF310" s="99"/>
      <c r="AG310" s="99"/>
      <c r="AH310" s="99"/>
      <c r="AI310" s="99"/>
      <c r="AJ310" s="99"/>
      <c r="AK310" s="99"/>
      <c r="AL310" s="99"/>
      <c r="AM310" s="99"/>
      <c r="AN310" s="39"/>
    </row>
    <row r="311" spans="1:40" s="40" customFormat="1" ht="29.5" thickBot="1" x14ac:dyDescent="0.4">
      <c r="A311" s="25"/>
      <c r="B311" s="1123"/>
      <c r="C311" s="182"/>
      <c r="D311" s="183"/>
      <c r="E311" s="332"/>
      <c r="F311" s="1127">
        <v>1</v>
      </c>
      <c r="G311" s="333">
        <v>1</v>
      </c>
      <c r="H311" s="186">
        <v>1</v>
      </c>
      <c r="I311" s="187"/>
      <c r="J311" s="584"/>
      <c r="K311" s="383" t="s">
        <v>430</v>
      </c>
      <c r="L311" s="762" t="s">
        <v>801</v>
      </c>
      <c r="M311" s="124" t="s">
        <v>749</v>
      </c>
      <c r="N311" s="327" t="s">
        <v>93</v>
      </c>
      <c r="O311" s="219" t="s">
        <v>433</v>
      </c>
      <c r="P311" s="25"/>
      <c r="Q311" s="99"/>
      <c r="R311" s="99"/>
      <c r="S311" s="99"/>
      <c r="T311" s="99"/>
      <c r="U311" s="99"/>
      <c r="V311" s="99"/>
      <c r="W311" s="99"/>
      <c r="X311" s="99"/>
      <c r="Y311" s="99"/>
      <c r="Z311" s="99"/>
      <c r="AA311" s="99"/>
      <c r="AB311" s="99"/>
      <c r="AC311" s="99"/>
      <c r="AD311" s="99"/>
      <c r="AE311" s="99"/>
      <c r="AF311" s="99"/>
      <c r="AG311" s="99"/>
      <c r="AH311" s="99"/>
      <c r="AI311" s="99"/>
      <c r="AJ311" s="99"/>
      <c r="AK311" s="99"/>
      <c r="AL311" s="99"/>
      <c r="AM311" s="99"/>
      <c r="AN311" s="39"/>
    </row>
    <row r="312" spans="1:40" s="40" customFormat="1" ht="26.5" thickBot="1" x14ac:dyDescent="0.4">
      <c r="A312" s="25"/>
      <c r="B312" s="1123"/>
      <c r="C312" s="281"/>
      <c r="D312" s="287"/>
      <c r="E312" s="330"/>
      <c r="F312" s="1129"/>
      <c r="G312" s="331"/>
      <c r="H312" s="284"/>
      <c r="I312" s="285"/>
      <c r="J312" s="823" t="s">
        <v>431</v>
      </c>
      <c r="K312" s="761" t="s">
        <v>432</v>
      </c>
      <c r="L312" s="121"/>
      <c r="M312" s="120"/>
      <c r="N312" s="449" t="s">
        <v>93</v>
      </c>
      <c r="O312" s="329"/>
      <c r="P312" s="25"/>
      <c r="Q312" s="99"/>
      <c r="R312" s="99"/>
      <c r="S312" s="99"/>
      <c r="T312" s="99"/>
      <c r="U312" s="99"/>
      <c r="V312" s="99"/>
      <c r="W312" s="99"/>
      <c r="X312" s="99"/>
      <c r="Y312" s="99"/>
      <c r="Z312" s="99"/>
      <c r="AA312" s="99"/>
      <c r="AB312" s="99"/>
      <c r="AC312" s="99"/>
      <c r="AD312" s="99"/>
      <c r="AE312" s="99"/>
      <c r="AF312" s="99"/>
      <c r="AG312" s="99"/>
      <c r="AH312" s="99"/>
      <c r="AI312" s="99"/>
      <c r="AJ312" s="99"/>
      <c r="AK312" s="99"/>
      <c r="AL312" s="99"/>
      <c r="AM312" s="99"/>
      <c r="AN312" s="39"/>
    </row>
    <row r="313" spans="1:40" s="40" customFormat="1" ht="26.5" thickBot="1" x14ac:dyDescent="0.4">
      <c r="A313" s="25"/>
      <c r="B313" s="1123"/>
      <c r="C313" s="182"/>
      <c r="D313" s="183"/>
      <c r="E313" s="332"/>
      <c r="F313" s="1127">
        <v>0</v>
      </c>
      <c r="G313" s="333"/>
      <c r="H313" s="186">
        <v>1</v>
      </c>
      <c r="I313" s="187"/>
      <c r="J313" s="337"/>
      <c r="K313" s="337" t="s">
        <v>434</v>
      </c>
      <c r="L313" s="189" t="s">
        <v>436</v>
      </c>
      <c r="M313" s="188" t="s">
        <v>119</v>
      </c>
      <c r="N313" s="444" t="s">
        <v>122</v>
      </c>
      <c r="O313" s="190" t="s">
        <v>437</v>
      </c>
      <c r="P313" s="25"/>
      <c r="Q313" s="99"/>
      <c r="R313" s="99"/>
      <c r="S313" s="99"/>
      <c r="T313" s="99"/>
      <c r="U313" s="99"/>
      <c r="V313" s="99"/>
      <c r="W313" s="99"/>
      <c r="X313" s="99"/>
      <c r="Y313" s="99"/>
      <c r="Z313" s="99"/>
      <c r="AA313" s="99"/>
      <c r="AB313" s="99"/>
      <c r="AC313" s="99"/>
      <c r="AD313" s="99"/>
      <c r="AE313" s="99"/>
      <c r="AF313" s="99"/>
      <c r="AG313" s="99"/>
      <c r="AH313" s="99"/>
      <c r="AI313" s="99"/>
      <c r="AJ313" s="99"/>
      <c r="AK313" s="99"/>
      <c r="AL313" s="99"/>
      <c r="AM313" s="99"/>
      <c r="AN313" s="39"/>
    </row>
    <row r="314" spans="1:40" s="40" customFormat="1" ht="26.5" thickBot="1" x14ac:dyDescent="0.4">
      <c r="A314" s="25"/>
      <c r="B314" s="1123"/>
      <c r="C314" s="192"/>
      <c r="D314" s="233"/>
      <c r="E314" s="334"/>
      <c r="F314" s="1128"/>
      <c r="G314" s="335"/>
      <c r="H314" s="196"/>
      <c r="I314" s="197"/>
      <c r="J314" s="338" t="s">
        <v>886</v>
      </c>
      <c r="K314" s="338"/>
      <c r="L314" s="199"/>
      <c r="M314" s="198"/>
      <c r="N314" s="445" t="s">
        <v>122</v>
      </c>
      <c r="O314" s="200"/>
      <c r="P314" s="25"/>
      <c r="Q314" s="99"/>
      <c r="R314" s="99"/>
      <c r="S314" s="99"/>
      <c r="T314" s="99"/>
      <c r="U314" s="99"/>
      <c r="V314" s="99"/>
      <c r="W314" s="99"/>
      <c r="X314" s="99"/>
      <c r="Y314" s="99"/>
      <c r="Z314" s="99"/>
      <c r="AA314" s="99"/>
      <c r="AB314" s="99"/>
      <c r="AC314" s="99"/>
      <c r="AD314" s="99"/>
      <c r="AE314" s="99"/>
      <c r="AF314" s="99"/>
      <c r="AG314" s="99"/>
      <c r="AH314" s="99"/>
      <c r="AI314" s="99"/>
      <c r="AJ314" s="99"/>
      <c r="AK314" s="99"/>
      <c r="AL314" s="99"/>
      <c r="AM314" s="99"/>
      <c r="AN314" s="39"/>
    </row>
    <row r="315" spans="1:40" s="40" customFormat="1" ht="15" thickBot="1" x14ac:dyDescent="0.4">
      <c r="A315" s="25"/>
      <c r="B315" s="1123"/>
      <c r="C315" s="182"/>
      <c r="D315" s="183"/>
      <c r="E315" s="332"/>
      <c r="F315" s="1127">
        <v>0</v>
      </c>
      <c r="G315" s="333"/>
      <c r="H315" s="186"/>
      <c r="I315" s="187"/>
      <c r="J315" s="336"/>
      <c r="K315" s="198"/>
      <c r="L315" s="189"/>
      <c r="M315" s="188"/>
      <c r="N315" s="444" t="s">
        <v>124</v>
      </c>
      <c r="O315" s="190"/>
      <c r="P315" s="25"/>
      <c r="Q315" s="99"/>
      <c r="R315" s="99"/>
      <c r="S315" s="99"/>
      <c r="T315" s="99"/>
      <c r="U315" s="99"/>
      <c r="V315" s="99"/>
      <c r="W315" s="99"/>
      <c r="X315" s="99"/>
      <c r="Y315" s="99"/>
      <c r="Z315" s="99"/>
      <c r="AA315" s="99"/>
      <c r="AB315" s="99"/>
      <c r="AC315" s="99"/>
      <c r="AD315" s="99"/>
      <c r="AE315" s="99"/>
      <c r="AF315" s="99"/>
      <c r="AG315" s="99"/>
      <c r="AH315" s="99"/>
      <c r="AI315" s="99"/>
      <c r="AJ315" s="99"/>
      <c r="AK315" s="99"/>
      <c r="AL315" s="99"/>
      <c r="AM315" s="99"/>
      <c r="AN315" s="39"/>
    </row>
    <row r="316" spans="1:40" s="40" customFormat="1" ht="15" thickBot="1" x14ac:dyDescent="0.4">
      <c r="A316" s="25"/>
      <c r="B316" s="1123"/>
      <c r="C316" s="192"/>
      <c r="D316" s="233"/>
      <c r="E316" s="334"/>
      <c r="F316" s="1128"/>
      <c r="G316" s="335"/>
      <c r="H316" s="196">
        <v>1</v>
      </c>
      <c r="I316" s="197"/>
      <c r="J316" s="1011" t="s">
        <v>438</v>
      </c>
      <c r="K316" s="1011" t="s">
        <v>885</v>
      </c>
      <c r="L316" s="1038"/>
      <c r="M316" s="198"/>
      <c r="N316" s="445" t="s">
        <v>124</v>
      </c>
      <c r="O316" s="200"/>
      <c r="P316" s="25"/>
      <c r="Q316" s="99"/>
      <c r="R316" s="99"/>
      <c r="S316" s="99"/>
      <c r="T316" s="99"/>
      <c r="U316" s="99"/>
      <c r="V316" s="99"/>
      <c r="W316" s="99"/>
      <c r="X316" s="99"/>
      <c r="Y316" s="99"/>
      <c r="Z316" s="99"/>
      <c r="AA316" s="99"/>
      <c r="AB316" s="99"/>
      <c r="AC316" s="99"/>
      <c r="AD316" s="99"/>
      <c r="AE316" s="99"/>
      <c r="AF316" s="99"/>
      <c r="AG316" s="99"/>
      <c r="AH316" s="99"/>
      <c r="AI316" s="99"/>
      <c r="AJ316" s="99"/>
      <c r="AK316" s="99"/>
      <c r="AL316" s="99"/>
      <c r="AM316" s="99"/>
      <c r="AN316" s="39"/>
    </row>
    <row r="317" spans="1:40" s="40" customFormat="1" ht="15" thickBot="1" x14ac:dyDescent="0.4">
      <c r="A317" s="25"/>
      <c r="B317" s="1123"/>
      <c r="C317" s="242"/>
      <c r="D317" s="158"/>
      <c r="E317" s="1035"/>
      <c r="F317" s="877"/>
      <c r="G317" s="1004"/>
      <c r="H317" s="247">
        <v>1</v>
      </c>
      <c r="I317" s="292"/>
      <c r="J317" s="1036" t="s">
        <v>879</v>
      </c>
      <c r="K317" s="1037" t="s">
        <v>880</v>
      </c>
      <c r="L317" s="840"/>
      <c r="M317" s="250"/>
      <c r="N317" s="451"/>
      <c r="O317" s="674"/>
      <c r="P317" s="25"/>
      <c r="Q317" s="99"/>
      <c r="R317" s="99"/>
      <c r="S317" s="99"/>
      <c r="T317" s="99"/>
      <c r="U317" s="99"/>
      <c r="V317" s="99"/>
      <c r="W317" s="99"/>
      <c r="X317" s="99"/>
      <c r="Y317" s="99"/>
      <c r="Z317" s="99"/>
      <c r="AA317" s="99"/>
      <c r="AB317" s="99"/>
      <c r="AC317" s="99"/>
      <c r="AD317" s="99"/>
      <c r="AE317" s="99"/>
      <c r="AF317" s="99"/>
      <c r="AG317" s="99"/>
      <c r="AH317" s="99"/>
      <c r="AI317" s="99"/>
      <c r="AJ317" s="99"/>
      <c r="AK317" s="99"/>
      <c r="AL317" s="99"/>
      <c r="AM317" s="99"/>
      <c r="AN317" s="39"/>
    </row>
    <row r="318" spans="1:40" s="40" customFormat="1" ht="15" thickBot="1" x14ac:dyDescent="0.4">
      <c r="A318" s="25"/>
      <c r="B318" s="1123"/>
      <c r="C318" s="182"/>
      <c r="D318" s="183"/>
      <c r="E318" s="332"/>
      <c r="F318" s="1127">
        <v>0</v>
      </c>
      <c r="G318" s="333"/>
      <c r="H318" s="186">
        <v>1</v>
      </c>
      <c r="I318" s="187"/>
      <c r="J318" s="832" t="s">
        <v>881</v>
      </c>
      <c r="K318" s="1039" t="s">
        <v>882</v>
      </c>
      <c r="L318" s="1003"/>
      <c r="M318" s="188"/>
      <c r="N318" s="444" t="s">
        <v>128</v>
      </c>
      <c r="O318" s="190"/>
      <c r="P318" s="25"/>
      <c r="Q318" s="99"/>
      <c r="R318" s="99"/>
      <c r="S318" s="99"/>
      <c r="T318" s="99"/>
      <c r="U318" s="99"/>
      <c r="V318" s="99"/>
      <c r="W318" s="99"/>
      <c r="X318" s="99"/>
      <c r="Y318" s="99"/>
      <c r="Z318" s="99"/>
      <c r="AA318" s="99"/>
      <c r="AB318" s="99"/>
      <c r="AC318" s="99"/>
      <c r="AD318" s="99"/>
      <c r="AE318" s="99"/>
      <c r="AF318" s="99"/>
      <c r="AG318" s="99"/>
      <c r="AH318" s="99"/>
      <c r="AI318" s="99"/>
      <c r="AJ318" s="99"/>
      <c r="AK318" s="99"/>
      <c r="AL318" s="99"/>
      <c r="AM318" s="99"/>
      <c r="AN318" s="39"/>
    </row>
    <row r="319" spans="1:40" s="40" customFormat="1" ht="15" thickBot="1" x14ac:dyDescent="0.4">
      <c r="A319" s="25"/>
      <c r="B319" s="1123"/>
      <c r="C319" s="192"/>
      <c r="D319" s="233"/>
      <c r="E319" s="334"/>
      <c r="F319" s="1128"/>
      <c r="G319" s="335"/>
      <c r="H319" s="196">
        <v>1</v>
      </c>
      <c r="I319" s="197"/>
      <c r="J319" s="1029" t="s">
        <v>883</v>
      </c>
      <c r="K319" s="1039" t="s">
        <v>882</v>
      </c>
      <c r="L319" s="1038"/>
      <c r="M319" s="198"/>
      <c r="N319" s="445" t="s">
        <v>128</v>
      </c>
      <c r="O319" s="200"/>
      <c r="P319" s="25"/>
      <c r="Q319" s="99"/>
      <c r="R319" s="99"/>
      <c r="S319" s="99"/>
      <c r="T319" s="99"/>
      <c r="U319" s="99"/>
      <c r="V319" s="99"/>
      <c r="W319" s="99"/>
      <c r="X319" s="99"/>
      <c r="Y319" s="99"/>
      <c r="Z319" s="99"/>
      <c r="AA319" s="99"/>
      <c r="AB319" s="99"/>
      <c r="AC319" s="99"/>
      <c r="AD319" s="99"/>
      <c r="AE319" s="99"/>
      <c r="AF319" s="99"/>
      <c r="AG319" s="99"/>
      <c r="AH319" s="99"/>
      <c r="AI319" s="99"/>
      <c r="AJ319" s="99"/>
      <c r="AK319" s="99"/>
      <c r="AL319" s="99"/>
      <c r="AM319" s="99"/>
      <c r="AN319" s="39"/>
    </row>
    <row r="320" spans="1:40" s="40" customFormat="1" ht="26" x14ac:dyDescent="0.35">
      <c r="A320" s="25"/>
      <c r="B320" s="1123"/>
      <c r="C320" s="182"/>
      <c r="D320" s="183"/>
      <c r="E320" s="332"/>
      <c r="F320" s="1127">
        <v>1</v>
      </c>
      <c r="G320" s="333"/>
      <c r="H320" s="186"/>
      <c r="I320" s="187"/>
      <c r="J320" s="1037" t="s">
        <v>884</v>
      </c>
      <c r="K320" s="1039" t="s">
        <v>882</v>
      </c>
      <c r="L320" s="121"/>
      <c r="M320" s="124" t="s">
        <v>749</v>
      </c>
      <c r="N320" s="444" t="s">
        <v>95</v>
      </c>
      <c r="O320" s="190" t="s">
        <v>433</v>
      </c>
      <c r="P320" s="25"/>
      <c r="Q320" s="99"/>
      <c r="R320" s="99"/>
      <c r="S320" s="99"/>
      <c r="T320" s="99"/>
      <c r="U320" s="99"/>
      <c r="V320" s="99"/>
      <c r="W320" s="99"/>
      <c r="X320" s="99"/>
      <c r="Y320" s="99"/>
      <c r="Z320" s="99"/>
      <c r="AA320" s="99"/>
      <c r="AB320" s="99"/>
      <c r="AC320" s="99"/>
      <c r="AD320" s="99"/>
      <c r="AE320" s="99"/>
      <c r="AF320" s="99"/>
      <c r="AG320" s="99"/>
      <c r="AH320" s="99"/>
      <c r="AI320" s="99"/>
      <c r="AJ320" s="99"/>
      <c r="AK320" s="99"/>
      <c r="AL320" s="99"/>
      <c r="AM320" s="99"/>
      <c r="AN320" s="39"/>
    </row>
    <row r="321" spans="1:40" s="40" customFormat="1" ht="15" thickBot="1" x14ac:dyDescent="0.4">
      <c r="A321" s="25"/>
      <c r="B321" s="1123"/>
      <c r="C321" s="281"/>
      <c r="D321" s="287"/>
      <c r="E321" s="330"/>
      <c r="F321" s="1129"/>
      <c r="G321" s="331"/>
      <c r="H321" s="284"/>
      <c r="I321" s="285"/>
      <c r="J321" s="64"/>
      <c r="K321" s="120"/>
      <c r="L321" s="121"/>
      <c r="M321" s="120"/>
      <c r="N321" s="449" t="s">
        <v>95</v>
      </c>
      <c r="O321" s="329"/>
      <c r="P321" s="25"/>
      <c r="Q321" s="99"/>
      <c r="R321" s="99"/>
      <c r="S321" s="99"/>
      <c r="T321" s="99"/>
      <c r="U321" s="99"/>
      <c r="V321" s="99"/>
      <c r="W321" s="99"/>
      <c r="X321" s="99"/>
      <c r="Y321" s="99"/>
      <c r="Z321" s="99"/>
      <c r="AA321" s="99"/>
      <c r="AB321" s="99"/>
      <c r="AC321" s="99"/>
      <c r="AD321" s="99"/>
      <c r="AE321" s="99"/>
      <c r="AF321" s="99"/>
      <c r="AG321" s="99"/>
      <c r="AH321" s="99"/>
      <c r="AI321" s="99"/>
      <c r="AJ321" s="99"/>
      <c r="AK321" s="99"/>
      <c r="AL321" s="99"/>
      <c r="AM321" s="99"/>
      <c r="AN321" s="39"/>
    </row>
    <row r="322" spans="1:40" s="40" customFormat="1" ht="15" thickBot="1" x14ac:dyDescent="0.4">
      <c r="A322" s="25"/>
      <c r="B322" s="1123"/>
      <c r="C322" s="182"/>
      <c r="D322" s="183"/>
      <c r="E322" s="332"/>
      <c r="F322" s="1127">
        <v>1</v>
      </c>
      <c r="G322" s="333"/>
      <c r="H322" s="186"/>
      <c r="I322" s="187"/>
      <c r="J322" s="64"/>
      <c r="K322" s="120"/>
      <c r="L322" s="189"/>
      <c r="M322" s="188"/>
      <c r="N322" s="444" t="s">
        <v>98</v>
      </c>
      <c r="O322" s="190"/>
      <c r="P322" s="25"/>
      <c r="Q322" s="99"/>
      <c r="R322" s="99"/>
      <c r="S322" s="99"/>
      <c r="T322" s="99"/>
      <c r="U322" s="99"/>
      <c r="V322" s="99"/>
      <c r="W322" s="99"/>
      <c r="X322" s="99"/>
      <c r="Y322" s="99"/>
      <c r="Z322" s="99"/>
      <c r="AA322" s="99"/>
      <c r="AB322" s="99"/>
      <c r="AC322" s="99"/>
      <c r="AD322" s="99"/>
      <c r="AE322" s="99"/>
      <c r="AF322" s="99"/>
      <c r="AG322" s="99"/>
      <c r="AH322" s="99"/>
      <c r="AI322" s="99"/>
      <c r="AJ322" s="99"/>
      <c r="AK322" s="99"/>
      <c r="AL322" s="99"/>
      <c r="AM322" s="99"/>
      <c r="AN322" s="39"/>
    </row>
    <row r="323" spans="1:40" s="40" customFormat="1" ht="26.5" thickBot="1" x14ac:dyDescent="0.4">
      <c r="A323" s="25"/>
      <c r="B323" s="1123"/>
      <c r="C323" s="192"/>
      <c r="D323" s="233"/>
      <c r="E323" s="334"/>
      <c r="F323" s="1128"/>
      <c r="G323" s="335"/>
      <c r="H323" s="196"/>
      <c r="I323" s="197"/>
      <c r="J323" s="338" t="s">
        <v>440</v>
      </c>
      <c r="K323" s="188"/>
      <c r="L323" s="199"/>
      <c r="M323" s="198"/>
      <c r="N323" s="445" t="s">
        <v>98</v>
      </c>
      <c r="O323" s="200"/>
      <c r="P323" s="25"/>
      <c r="Q323" s="99"/>
      <c r="R323" s="99"/>
      <c r="S323" s="99"/>
      <c r="T323" s="99"/>
      <c r="U323" s="99"/>
      <c r="V323" s="99"/>
      <c r="W323" s="99"/>
      <c r="X323" s="99"/>
      <c r="Y323" s="99"/>
      <c r="Z323" s="99"/>
      <c r="AA323" s="99"/>
      <c r="AB323" s="99"/>
      <c r="AC323" s="99"/>
      <c r="AD323" s="99"/>
      <c r="AE323" s="99"/>
      <c r="AF323" s="99"/>
      <c r="AG323" s="99"/>
      <c r="AH323" s="99"/>
      <c r="AI323" s="99"/>
      <c r="AJ323" s="99"/>
      <c r="AK323" s="99"/>
      <c r="AL323" s="99"/>
      <c r="AM323" s="99"/>
      <c r="AN323" s="39"/>
    </row>
    <row r="324" spans="1:40" s="40" customFormat="1" ht="15" thickBot="1" x14ac:dyDescent="0.4">
      <c r="A324" s="25"/>
      <c r="B324" s="1123"/>
      <c r="C324" s="182"/>
      <c r="D324" s="183"/>
      <c r="E324" s="332"/>
      <c r="F324" s="1127">
        <v>1</v>
      </c>
      <c r="G324" s="333"/>
      <c r="H324" s="186"/>
      <c r="I324" s="187"/>
      <c r="J324" s="204"/>
      <c r="K324" s="198"/>
      <c r="L324" s="189"/>
      <c r="M324" s="188"/>
      <c r="N324" s="444" t="s">
        <v>103</v>
      </c>
      <c r="O324" s="190"/>
      <c r="P324" s="25"/>
      <c r="Q324" s="99"/>
      <c r="R324" s="99"/>
      <c r="S324" s="99"/>
      <c r="T324" s="99"/>
      <c r="U324" s="99"/>
      <c r="V324" s="99"/>
      <c r="W324" s="99"/>
      <c r="X324" s="99"/>
      <c r="Y324" s="99"/>
      <c r="Z324" s="99"/>
      <c r="AA324" s="99"/>
      <c r="AB324" s="99"/>
      <c r="AC324" s="99"/>
      <c r="AD324" s="99"/>
      <c r="AE324" s="99"/>
      <c r="AF324" s="99"/>
      <c r="AG324" s="99"/>
      <c r="AH324" s="99"/>
      <c r="AI324" s="99"/>
      <c r="AJ324" s="99"/>
      <c r="AK324" s="99"/>
      <c r="AL324" s="99"/>
      <c r="AM324" s="99"/>
      <c r="AN324" s="39"/>
    </row>
    <row r="325" spans="1:40" s="40" customFormat="1" ht="26.5" thickBot="1" x14ac:dyDescent="0.4">
      <c r="A325" s="25"/>
      <c r="B325" s="1123"/>
      <c r="C325" s="192"/>
      <c r="D325" s="233"/>
      <c r="E325" s="334"/>
      <c r="F325" s="1128"/>
      <c r="G325" s="335"/>
      <c r="H325" s="196"/>
      <c r="I325" s="197"/>
      <c r="J325" s="338" t="s">
        <v>441</v>
      </c>
      <c r="K325" s="772" t="s">
        <v>777</v>
      </c>
      <c r="L325" s="199"/>
      <c r="M325" s="198"/>
      <c r="N325" s="445" t="s">
        <v>103</v>
      </c>
      <c r="O325" s="200"/>
      <c r="P325" s="25"/>
      <c r="Q325" s="99"/>
      <c r="R325" s="99"/>
      <c r="S325" s="99"/>
      <c r="T325" s="99"/>
      <c r="U325" s="99"/>
      <c r="V325" s="99"/>
      <c r="W325" s="99"/>
      <c r="X325" s="99"/>
      <c r="Y325" s="99"/>
      <c r="Z325" s="99"/>
      <c r="AA325" s="99"/>
      <c r="AB325" s="99"/>
      <c r="AC325" s="99"/>
      <c r="AD325" s="99"/>
      <c r="AE325" s="99"/>
      <c r="AF325" s="99"/>
      <c r="AG325" s="99"/>
      <c r="AH325" s="99"/>
      <c r="AI325" s="99"/>
      <c r="AJ325" s="99"/>
      <c r="AK325" s="99"/>
      <c r="AL325" s="99"/>
      <c r="AM325" s="99"/>
      <c r="AN325" s="39"/>
    </row>
    <row r="326" spans="1:40" s="40" customFormat="1" ht="15" thickBot="1" x14ac:dyDescent="0.4">
      <c r="A326" s="25"/>
      <c r="B326" s="1123"/>
      <c r="C326" s="182"/>
      <c r="D326" s="183"/>
      <c r="E326" s="332"/>
      <c r="F326" s="1127">
        <v>0</v>
      </c>
      <c r="G326" s="333"/>
      <c r="H326" s="186"/>
      <c r="I326" s="187"/>
      <c r="J326" s="204"/>
      <c r="K326" s="198"/>
      <c r="L326" s="189"/>
      <c r="M326" s="188"/>
      <c r="N326" s="444" t="s">
        <v>130</v>
      </c>
      <c r="O326" s="190"/>
      <c r="P326" s="25"/>
      <c r="Q326" s="99"/>
      <c r="R326" s="99"/>
      <c r="S326" s="99"/>
      <c r="T326" s="99"/>
      <c r="U326" s="99"/>
      <c r="V326" s="99"/>
      <c r="W326" s="99"/>
      <c r="X326" s="99"/>
      <c r="Y326" s="99"/>
      <c r="Z326" s="99"/>
      <c r="AA326" s="99"/>
      <c r="AB326" s="99"/>
      <c r="AC326" s="99"/>
      <c r="AD326" s="99"/>
      <c r="AE326" s="99"/>
      <c r="AF326" s="99"/>
      <c r="AG326" s="99"/>
      <c r="AH326" s="99"/>
      <c r="AI326" s="99"/>
      <c r="AJ326" s="99"/>
      <c r="AK326" s="99"/>
      <c r="AL326" s="99"/>
      <c r="AM326" s="99"/>
      <c r="AN326" s="39"/>
    </row>
    <row r="327" spans="1:40" s="40" customFormat="1" ht="15" thickBot="1" x14ac:dyDescent="0.4">
      <c r="A327" s="25"/>
      <c r="B327" s="1123"/>
      <c r="C327" s="192"/>
      <c r="D327" s="233"/>
      <c r="E327" s="334"/>
      <c r="F327" s="1128"/>
      <c r="G327" s="335"/>
      <c r="H327" s="196"/>
      <c r="I327" s="197"/>
      <c r="J327" s="218"/>
      <c r="K327" s="188"/>
      <c r="L327" s="199"/>
      <c r="M327" s="198"/>
      <c r="N327" s="445" t="s">
        <v>130</v>
      </c>
      <c r="O327" s="200"/>
      <c r="P327" s="25"/>
      <c r="Q327" s="99"/>
      <c r="R327" s="99"/>
      <c r="S327" s="99"/>
      <c r="T327" s="99"/>
      <c r="U327" s="99"/>
      <c r="V327" s="99"/>
      <c r="W327" s="99"/>
      <c r="X327" s="99"/>
      <c r="Y327" s="99"/>
      <c r="Z327" s="99"/>
      <c r="AA327" s="99"/>
      <c r="AB327" s="99"/>
      <c r="AC327" s="99"/>
      <c r="AD327" s="99"/>
      <c r="AE327" s="99"/>
      <c r="AF327" s="99"/>
      <c r="AG327" s="99"/>
      <c r="AH327" s="99"/>
      <c r="AI327" s="99"/>
      <c r="AJ327" s="99"/>
      <c r="AK327" s="99"/>
      <c r="AL327" s="99"/>
      <c r="AM327" s="99"/>
      <c r="AN327" s="39"/>
    </row>
    <row r="328" spans="1:40" s="40" customFormat="1" ht="15" thickBot="1" x14ac:dyDescent="0.4">
      <c r="A328" s="25"/>
      <c r="B328" s="1123"/>
      <c r="C328" s="182"/>
      <c r="D328" s="289"/>
      <c r="E328" s="332"/>
      <c r="F328" s="1127">
        <v>1</v>
      </c>
      <c r="G328" s="333"/>
      <c r="H328" s="186"/>
      <c r="I328" s="187"/>
      <c r="J328" s="204"/>
      <c r="K328" s="198"/>
      <c r="L328" s="340"/>
      <c r="M328" s="188"/>
      <c r="N328" s="444" t="s">
        <v>106</v>
      </c>
      <c r="O328" s="190"/>
      <c r="P328" s="25"/>
      <c r="Q328" s="99"/>
      <c r="R328" s="99"/>
      <c r="S328" s="99"/>
      <c r="T328" s="99"/>
      <c r="U328" s="99"/>
      <c r="V328" s="99"/>
      <c r="W328" s="99"/>
      <c r="X328" s="99"/>
      <c r="Y328" s="99"/>
      <c r="Z328" s="99"/>
      <c r="AA328" s="99"/>
      <c r="AB328" s="99"/>
      <c r="AC328" s="99"/>
      <c r="AD328" s="99"/>
      <c r="AE328" s="99"/>
      <c r="AF328" s="99"/>
      <c r="AG328" s="99"/>
      <c r="AH328" s="99"/>
      <c r="AI328" s="99"/>
      <c r="AJ328" s="99"/>
      <c r="AK328" s="99"/>
      <c r="AL328" s="99"/>
      <c r="AM328" s="99"/>
      <c r="AN328" s="39"/>
    </row>
    <row r="329" spans="1:40" s="40" customFormat="1" ht="15" thickBot="1" x14ac:dyDescent="0.4">
      <c r="A329" s="25"/>
      <c r="B329" s="1124"/>
      <c r="C329" s="192"/>
      <c r="D329" s="286"/>
      <c r="E329" s="334"/>
      <c r="F329" s="1128"/>
      <c r="G329" s="335"/>
      <c r="H329" s="196"/>
      <c r="I329" s="197"/>
      <c r="J329" s="338" t="s">
        <v>442</v>
      </c>
      <c r="K329" s="188"/>
      <c r="L329" s="341"/>
      <c r="M329" s="198"/>
      <c r="N329" s="445" t="s">
        <v>106</v>
      </c>
      <c r="O329" s="200"/>
      <c r="P329" s="25"/>
      <c r="Q329" s="99"/>
      <c r="R329" s="99"/>
      <c r="S329" s="99"/>
      <c r="T329" s="99"/>
      <c r="U329" s="99"/>
      <c r="V329" s="99"/>
      <c r="W329" s="99"/>
      <c r="X329" s="99"/>
      <c r="Y329" s="99"/>
      <c r="Z329" s="99"/>
      <c r="AA329" s="99"/>
      <c r="AB329" s="99"/>
      <c r="AC329" s="99"/>
      <c r="AD329" s="99"/>
      <c r="AE329" s="99"/>
      <c r="AF329" s="99"/>
      <c r="AG329" s="99"/>
      <c r="AH329" s="99"/>
      <c r="AI329" s="99"/>
      <c r="AJ329" s="99"/>
      <c r="AK329" s="99"/>
      <c r="AL329" s="99"/>
      <c r="AM329" s="99"/>
      <c r="AN329" s="39"/>
    </row>
    <row r="330" spans="1:40" ht="38.5" customHeight="1" thickBot="1" x14ac:dyDescent="0.4">
      <c r="A330" s="1"/>
      <c r="B330" s="1025">
        <v>18</v>
      </c>
      <c r="C330" s="899">
        <v>7.3</v>
      </c>
      <c r="D330" s="1067" t="s">
        <v>41</v>
      </c>
      <c r="E330" s="901" t="s">
        <v>443</v>
      </c>
      <c r="F330" s="902">
        <f>SUM(F331:F355)</f>
        <v>18</v>
      </c>
      <c r="G330" s="903">
        <f>SUM(G331:G355)</f>
        <v>4</v>
      </c>
      <c r="H330" s="904">
        <f>SUM(H331:H355)</f>
        <v>22</v>
      </c>
      <c r="I330" s="905" t="s">
        <v>224</v>
      </c>
      <c r="J330" s="204"/>
      <c r="K330" s="198"/>
      <c r="L330" s="908"/>
      <c r="M330" s="945"/>
      <c r="N330" s="947"/>
      <c r="O330" s="948"/>
      <c r="P330" s="1"/>
      <c r="Q330" s="4"/>
      <c r="R330" s="4"/>
      <c r="S330" s="4"/>
      <c r="T330" s="4"/>
      <c r="U330" s="4"/>
      <c r="V330" s="4"/>
      <c r="W330" s="4"/>
      <c r="X330" s="4"/>
      <c r="Y330" s="4"/>
      <c r="Z330" s="4"/>
      <c r="AA330" s="4"/>
      <c r="AB330" s="4"/>
      <c r="AC330" s="4"/>
      <c r="AD330" s="4"/>
      <c r="AE330" s="4"/>
      <c r="AF330" s="4"/>
      <c r="AG330" s="4"/>
      <c r="AH330" s="4"/>
      <c r="AI330" s="4"/>
      <c r="AJ330" s="4"/>
      <c r="AK330" s="4"/>
      <c r="AL330" s="4"/>
      <c r="AM330" s="4"/>
      <c r="AN330" s="3"/>
    </row>
    <row r="331" spans="1:40" s="40" customFormat="1" ht="15" thickBot="1" x14ac:dyDescent="0.4">
      <c r="A331" s="25"/>
      <c r="B331" s="1122" t="s">
        <v>444</v>
      </c>
      <c r="C331" s="344"/>
      <c r="D331" s="183"/>
      <c r="E331" s="345"/>
      <c r="F331" s="1115">
        <v>4</v>
      </c>
      <c r="G331" s="185"/>
      <c r="H331" s="186">
        <v>1</v>
      </c>
      <c r="I331" s="187"/>
      <c r="J331" s="906"/>
      <c r="K331" s="907"/>
      <c r="L331" s="189" t="s">
        <v>150</v>
      </c>
      <c r="M331" s="188" t="s">
        <v>119</v>
      </c>
      <c r="N331" s="444" t="s">
        <v>90</v>
      </c>
      <c r="O331" s="190" t="s">
        <v>447</v>
      </c>
      <c r="P331" s="25"/>
      <c r="Q331" s="99"/>
      <c r="R331" s="99"/>
      <c r="S331" s="99"/>
      <c r="T331" s="99"/>
      <c r="U331" s="99"/>
      <c r="V331" s="99"/>
      <c r="W331" s="99"/>
      <c r="X331" s="99"/>
      <c r="Y331" s="99"/>
      <c r="Z331" s="99"/>
      <c r="AA331" s="99"/>
      <c r="AB331" s="99"/>
      <c r="AC331" s="99"/>
      <c r="AD331" s="99"/>
      <c r="AE331" s="99"/>
      <c r="AF331" s="99"/>
      <c r="AG331" s="99"/>
      <c r="AH331" s="99"/>
      <c r="AI331" s="99"/>
      <c r="AJ331" s="99"/>
      <c r="AK331" s="99"/>
      <c r="AL331" s="99"/>
      <c r="AM331" s="99"/>
      <c r="AN331" s="39"/>
    </row>
    <row r="332" spans="1:40" s="40" customFormat="1" ht="26" x14ac:dyDescent="0.35">
      <c r="A332" s="25"/>
      <c r="B332" s="1123"/>
      <c r="C332" s="113"/>
      <c r="D332" s="94"/>
      <c r="E332" s="114" t="s">
        <v>448</v>
      </c>
      <c r="F332" s="1125"/>
      <c r="G332" s="56"/>
      <c r="H332" s="57">
        <v>1</v>
      </c>
      <c r="I332" s="98"/>
      <c r="J332" s="865" t="s">
        <v>445</v>
      </c>
      <c r="K332" s="772" t="s">
        <v>757</v>
      </c>
      <c r="L332" s="61"/>
      <c r="M332" s="60"/>
      <c r="N332" s="328" t="s">
        <v>90</v>
      </c>
      <c r="O332" s="191"/>
      <c r="P332" s="25"/>
      <c r="Q332" s="99"/>
      <c r="R332" s="99"/>
      <c r="S332" s="99"/>
      <c r="T332" s="99"/>
      <c r="U332" s="99"/>
      <c r="V332" s="99"/>
      <c r="W332" s="99"/>
      <c r="X332" s="99"/>
      <c r="Y332" s="99"/>
      <c r="Z332" s="99"/>
      <c r="AA332" s="99"/>
      <c r="AB332" s="99"/>
      <c r="AC332" s="99"/>
      <c r="AD332" s="99"/>
      <c r="AE332" s="99"/>
      <c r="AF332" s="99"/>
      <c r="AG332" s="99"/>
      <c r="AH332" s="99"/>
      <c r="AI332" s="99"/>
      <c r="AJ332" s="99"/>
      <c r="AK332" s="99"/>
      <c r="AL332" s="99"/>
      <c r="AM332" s="99"/>
      <c r="AN332" s="39"/>
    </row>
    <row r="333" spans="1:40" s="40" customFormat="1" ht="26.5" thickBot="1" x14ac:dyDescent="0.4">
      <c r="A333" s="25"/>
      <c r="B333" s="1123"/>
      <c r="C333" s="113"/>
      <c r="D333" s="158"/>
      <c r="E333" s="114"/>
      <c r="F333" s="1125"/>
      <c r="G333" s="56"/>
      <c r="H333" s="57">
        <v>1</v>
      </c>
      <c r="I333" s="98"/>
      <c r="J333" s="1073" t="s">
        <v>449</v>
      </c>
      <c r="K333" s="1041"/>
      <c r="L333" s="61" t="s">
        <v>150</v>
      </c>
      <c r="M333" s="60" t="s">
        <v>119</v>
      </c>
      <c r="N333" s="328" t="s">
        <v>90</v>
      </c>
      <c r="O333" s="191" t="s">
        <v>447</v>
      </c>
      <c r="P333" s="25"/>
      <c r="Q333" s="99"/>
      <c r="R333" s="99"/>
      <c r="S333" s="99"/>
      <c r="T333" s="99"/>
      <c r="U333" s="99"/>
      <c r="V333" s="99"/>
      <c r="W333" s="99"/>
      <c r="X333" s="99"/>
      <c r="Y333" s="99"/>
      <c r="Z333" s="99"/>
      <c r="AA333" s="99"/>
      <c r="AB333" s="99"/>
      <c r="AC333" s="99"/>
      <c r="AD333" s="99"/>
      <c r="AE333" s="99"/>
      <c r="AF333" s="99"/>
      <c r="AG333" s="99"/>
      <c r="AH333" s="99"/>
      <c r="AI333" s="99"/>
      <c r="AJ333" s="99"/>
      <c r="AK333" s="99"/>
      <c r="AL333" s="99"/>
      <c r="AM333" s="99"/>
      <c r="AN333" s="39"/>
    </row>
    <row r="334" spans="1:40" s="40" customFormat="1" ht="15" thickBot="1" x14ac:dyDescent="0.4">
      <c r="A334" s="25"/>
      <c r="B334" s="1123"/>
      <c r="C334" s="346"/>
      <c r="D334" s="347"/>
      <c r="E334" s="348"/>
      <c r="F334" s="1116"/>
      <c r="G334" s="195"/>
      <c r="H334" s="196">
        <v>1</v>
      </c>
      <c r="I334" s="197"/>
      <c r="J334" s="1073" t="s">
        <v>450</v>
      </c>
      <c r="K334" s="1074" t="s">
        <v>757</v>
      </c>
      <c r="L334" s="199" t="s">
        <v>452</v>
      </c>
      <c r="M334" s="198" t="s">
        <v>119</v>
      </c>
      <c r="N334" s="445" t="s">
        <v>90</v>
      </c>
      <c r="O334" s="200" t="s">
        <v>453</v>
      </c>
      <c r="P334" s="25"/>
      <c r="Q334" s="99"/>
      <c r="R334" s="99"/>
      <c r="S334" s="99"/>
      <c r="T334" s="99"/>
      <c r="U334" s="99"/>
      <c r="V334" s="99"/>
      <c r="W334" s="99"/>
      <c r="X334" s="99"/>
      <c r="Y334" s="99"/>
      <c r="Z334" s="99"/>
      <c r="AA334" s="99"/>
      <c r="AB334" s="99"/>
      <c r="AC334" s="99"/>
      <c r="AD334" s="99"/>
      <c r="AE334" s="99"/>
      <c r="AF334" s="99"/>
      <c r="AG334" s="99"/>
      <c r="AH334" s="99"/>
      <c r="AI334" s="99"/>
      <c r="AJ334" s="99"/>
      <c r="AK334" s="99"/>
      <c r="AL334" s="99"/>
      <c r="AM334" s="99"/>
      <c r="AN334" s="39"/>
    </row>
    <row r="335" spans="1:40" s="40" customFormat="1" ht="26.5" thickBot="1" x14ac:dyDescent="0.4">
      <c r="A335" s="25"/>
      <c r="B335" s="1123"/>
      <c r="C335" s="344"/>
      <c r="D335" s="183"/>
      <c r="E335" s="345"/>
      <c r="F335" s="1115">
        <v>2</v>
      </c>
      <c r="G335" s="185"/>
      <c r="H335" s="186">
        <v>1</v>
      </c>
      <c r="I335" s="187"/>
      <c r="J335" s="866" t="s">
        <v>451</v>
      </c>
      <c r="K335" s="1041"/>
      <c r="L335" s="189"/>
      <c r="M335" s="188"/>
      <c r="N335" s="444" t="s">
        <v>93</v>
      </c>
      <c r="O335" s="190" t="s">
        <v>437</v>
      </c>
      <c r="P335" s="25"/>
      <c r="Q335" s="99"/>
      <c r="R335" s="99"/>
      <c r="S335" s="99"/>
      <c r="T335" s="99"/>
      <c r="U335" s="99"/>
      <c r="V335" s="99"/>
      <c r="W335" s="99"/>
      <c r="X335" s="99"/>
      <c r="Y335" s="99"/>
      <c r="Z335" s="99"/>
      <c r="AA335" s="99"/>
      <c r="AB335" s="99"/>
      <c r="AC335" s="99"/>
      <c r="AD335" s="99"/>
      <c r="AE335" s="99"/>
      <c r="AF335" s="99"/>
      <c r="AG335" s="99"/>
      <c r="AH335" s="99"/>
      <c r="AI335" s="99"/>
      <c r="AJ335" s="99"/>
      <c r="AK335" s="99"/>
      <c r="AL335" s="99"/>
      <c r="AM335" s="99"/>
      <c r="AN335" s="39"/>
    </row>
    <row r="336" spans="1:40" s="40" customFormat="1" ht="15" thickBot="1" x14ac:dyDescent="0.4">
      <c r="A336" s="25"/>
      <c r="B336" s="1123"/>
      <c r="C336" s="346"/>
      <c r="D336" s="233"/>
      <c r="E336" s="348"/>
      <c r="F336" s="1116"/>
      <c r="G336" s="195"/>
      <c r="H336" s="196">
        <v>1</v>
      </c>
      <c r="I336" s="197"/>
      <c r="J336" s="865" t="s">
        <v>454</v>
      </c>
      <c r="K336" s="772"/>
      <c r="L336" s="199"/>
      <c r="M336" s="198"/>
      <c r="N336" s="445" t="s">
        <v>93</v>
      </c>
      <c r="O336" s="200" t="s">
        <v>437</v>
      </c>
      <c r="P336" s="25"/>
      <c r="Q336" s="99"/>
      <c r="R336" s="99"/>
      <c r="S336" s="99"/>
      <c r="T336" s="99"/>
      <c r="U336" s="99"/>
      <c r="V336" s="99"/>
      <c r="W336" s="99"/>
      <c r="X336" s="99"/>
      <c r="Y336" s="99"/>
      <c r="Z336" s="99"/>
      <c r="AA336" s="99"/>
      <c r="AB336" s="99"/>
      <c r="AC336" s="99"/>
      <c r="AD336" s="99"/>
      <c r="AE336" s="99"/>
      <c r="AF336" s="99"/>
      <c r="AG336" s="99"/>
      <c r="AH336" s="99"/>
      <c r="AI336" s="99"/>
      <c r="AJ336" s="99"/>
      <c r="AK336" s="99"/>
      <c r="AL336" s="99"/>
      <c r="AM336" s="99"/>
      <c r="AN336" s="39"/>
    </row>
    <row r="337" spans="1:40" s="40" customFormat="1" ht="26.5" thickBot="1" x14ac:dyDescent="0.4">
      <c r="A337" s="25"/>
      <c r="B337" s="1123"/>
      <c r="C337" s="344"/>
      <c r="D337" s="183"/>
      <c r="E337" s="345"/>
      <c r="F337" s="1115">
        <v>1</v>
      </c>
      <c r="G337" s="185"/>
      <c r="H337" s="186">
        <v>1</v>
      </c>
      <c r="I337" s="187"/>
      <c r="J337" s="866" t="s">
        <v>455</v>
      </c>
      <c r="K337" s="1041"/>
      <c r="L337" s="189" t="s">
        <v>150</v>
      </c>
      <c r="M337" s="188" t="s">
        <v>119</v>
      </c>
      <c r="N337" s="444" t="s">
        <v>122</v>
      </c>
      <c r="O337" s="190" t="s">
        <v>447</v>
      </c>
      <c r="P337" s="25"/>
      <c r="Q337" s="99"/>
      <c r="R337" s="99"/>
      <c r="S337" s="99"/>
      <c r="T337" s="99"/>
      <c r="U337" s="99"/>
      <c r="V337" s="99"/>
      <c r="W337" s="99"/>
      <c r="X337" s="99"/>
      <c r="Y337" s="99"/>
      <c r="Z337" s="99"/>
      <c r="AA337" s="99"/>
      <c r="AB337" s="99"/>
      <c r="AC337" s="99"/>
      <c r="AD337" s="99"/>
      <c r="AE337" s="99"/>
      <c r="AF337" s="99"/>
      <c r="AG337" s="99"/>
      <c r="AH337" s="99"/>
      <c r="AI337" s="99"/>
      <c r="AJ337" s="99"/>
      <c r="AK337" s="99"/>
      <c r="AL337" s="99"/>
      <c r="AM337" s="99"/>
      <c r="AN337" s="39"/>
    </row>
    <row r="338" spans="1:40" s="40" customFormat="1" ht="15" thickBot="1" x14ac:dyDescent="0.4">
      <c r="A338" s="25"/>
      <c r="B338" s="1123"/>
      <c r="C338" s="346"/>
      <c r="D338" s="233"/>
      <c r="E338" s="348"/>
      <c r="F338" s="1116"/>
      <c r="G338" s="195"/>
      <c r="H338" s="196">
        <v>1</v>
      </c>
      <c r="I338" s="197"/>
      <c r="J338" s="1042" t="s">
        <v>456</v>
      </c>
      <c r="K338" s="772"/>
      <c r="L338" s="199"/>
      <c r="M338" s="198"/>
      <c r="N338" s="445" t="s">
        <v>122</v>
      </c>
      <c r="O338" s="200"/>
      <c r="P338" s="25"/>
      <c r="Q338" s="99"/>
      <c r="R338" s="99"/>
      <c r="S338" s="99"/>
      <c r="T338" s="99"/>
      <c r="U338" s="99"/>
      <c r="V338" s="99"/>
      <c r="W338" s="99"/>
      <c r="X338" s="99"/>
      <c r="Y338" s="99"/>
      <c r="Z338" s="99"/>
      <c r="AA338" s="99"/>
      <c r="AB338" s="99"/>
      <c r="AC338" s="99"/>
      <c r="AD338" s="99"/>
      <c r="AE338" s="99"/>
      <c r="AF338" s="99"/>
      <c r="AG338" s="99"/>
      <c r="AH338" s="99"/>
      <c r="AI338" s="99"/>
      <c r="AJ338" s="99"/>
      <c r="AK338" s="99"/>
      <c r="AL338" s="99"/>
      <c r="AM338" s="99"/>
      <c r="AN338" s="39"/>
    </row>
    <row r="339" spans="1:40" s="40" customFormat="1" ht="26.5" thickBot="1" x14ac:dyDescent="0.4">
      <c r="A339" s="25"/>
      <c r="B339" s="1123"/>
      <c r="C339" s="344"/>
      <c r="D339" s="183"/>
      <c r="E339" s="345"/>
      <c r="F339" s="1115">
        <v>1</v>
      </c>
      <c r="G339" s="185"/>
      <c r="H339" s="186">
        <v>1</v>
      </c>
      <c r="I339" s="187"/>
      <c r="J339" s="1043" t="s">
        <v>457</v>
      </c>
      <c r="K339" s="1041"/>
      <c r="L339" s="757" t="s">
        <v>459</v>
      </c>
      <c r="M339" s="188" t="s">
        <v>460</v>
      </c>
      <c r="N339" s="444" t="s">
        <v>124</v>
      </c>
      <c r="O339" s="190" t="s">
        <v>461</v>
      </c>
      <c r="P339" s="25"/>
      <c r="Q339" s="99"/>
      <c r="R339" s="99"/>
      <c r="S339" s="99"/>
      <c r="T339" s="99"/>
      <c r="U339" s="99"/>
      <c r="V339" s="99"/>
      <c r="W339" s="99"/>
      <c r="X339" s="99"/>
      <c r="Y339" s="99"/>
      <c r="Z339" s="99"/>
      <c r="AA339" s="99"/>
      <c r="AB339" s="99"/>
      <c r="AC339" s="99"/>
      <c r="AD339" s="99"/>
      <c r="AE339" s="99"/>
      <c r="AF339" s="99"/>
      <c r="AG339" s="99"/>
      <c r="AH339" s="99"/>
      <c r="AI339" s="99"/>
      <c r="AJ339" s="99"/>
      <c r="AK339" s="99"/>
      <c r="AL339" s="99"/>
      <c r="AM339" s="99"/>
      <c r="AN339" s="39"/>
    </row>
    <row r="340" spans="1:40" s="40" customFormat="1" ht="26.5" thickBot="1" x14ac:dyDescent="0.4">
      <c r="A340" s="25"/>
      <c r="B340" s="1123"/>
      <c r="C340" s="346"/>
      <c r="D340" s="233"/>
      <c r="E340" s="348"/>
      <c r="F340" s="1116"/>
      <c r="G340" s="195"/>
      <c r="H340" s="196">
        <v>1</v>
      </c>
      <c r="I340" s="197"/>
      <c r="J340" s="755" t="s">
        <v>458</v>
      </c>
      <c r="K340" s="756" t="s">
        <v>780</v>
      </c>
      <c r="L340" s="760"/>
      <c r="M340" s="198"/>
      <c r="N340" s="445" t="s">
        <v>124</v>
      </c>
      <c r="O340" s="200" t="s">
        <v>328</v>
      </c>
      <c r="P340" s="25"/>
      <c r="Q340" s="99"/>
      <c r="R340" s="99"/>
      <c r="S340" s="99"/>
      <c r="T340" s="99"/>
      <c r="U340" s="99"/>
      <c r="V340" s="99"/>
      <c r="W340" s="99"/>
      <c r="X340" s="99"/>
      <c r="Y340" s="99"/>
      <c r="Z340" s="99"/>
      <c r="AA340" s="99"/>
      <c r="AB340" s="99"/>
      <c r="AC340" s="99"/>
      <c r="AD340" s="99"/>
      <c r="AE340" s="99"/>
      <c r="AF340" s="99"/>
      <c r="AG340" s="99"/>
      <c r="AH340" s="99"/>
      <c r="AI340" s="99"/>
      <c r="AJ340" s="99"/>
      <c r="AK340" s="99"/>
      <c r="AL340" s="99"/>
      <c r="AM340" s="99"/>
      <c r="AN340" s="39"/>
    </row>
    <row r="341" spans="1:40" s="40" customFormat="1" ht="26.5" thickBot="1" x14ac:dyDescent="0.4">
      <c r="A341" s="25"/>
      <c r="B341" s="1123"/>
      <c r="C341" s="344"/>
      <c r="D341" s="183"/>
      <c r="E341" s="345"/>
      <c r="F341" s="1115">
        <v>1</v>
      </c>
      <c r="G341" s="185"/>
      <c r="H341" s="186">
        <v>1</v>
      </c>
      <c r="I341" s="187"/>
      <c r="J341" s="758" t="s">
        <v>462</v>
      </c>
      <c r="K341" s="759" t="s">
        <v>781</v>
      </c>
      <c r="L341" s="189"/>
      <c r="M341" s="188"/>
      <c r="N341" s="444" t="s">
        <v>128</v>
      </c>
      <c r="O341" s="190"/>
      <c r="P341" s="25"/>
      <c r="Q341" s="99"/>
      <c r="R341" s="99"/>
      <c r="S341" s="99"/>
      <c r="T341" s="99"/>
      <c r="U341" s="99"/>
      <c r="V341" s="99"/>
      <c r="W341" s="99"/>
      <c r="X341" s="99"/>
      <c r="Y341" s="99"/>
      <c r="Z341" s="99"/>
      <c r="AA341" s="99"/>
      <c r="AB341" s="99"/>
      <c r="AC341" s="99"/>
      <c r="AD341" s="99"/>
      <c r="AE341" s="99"/>
      <c r="AF341" s="99"/>
      <c r="AG341" s="99"/>
      <c r="AH341" s="99"/>
      <c r="AI341" s="99"/>
      <c r="AJ341" s="99"/>
      <c r="AK341" s="99"/>
      <c r="AL341" s="99"/>
      <c r="AM341" s="99"/>
      <c r="AN341" s="39"/>
    </row>
    <row r="342" spans="1:40" s="40" customFormat="1" ht="26.5" thickBot="1" x14ac:dyDescent="0.4">
      <c r="A342" s="25"/>
      <c r="B342" s="1123"/>
      <c r="C342" s="346"/>
      <c r="D342" s="233"/>
      <c r="E342" s="348"/>
      <c r="F342" s="1116"/>
      <c r="G342" s="195"/>
      <c r="H342" s="196">
        <v>3</v>
      </c>
      <c r="I342" s="197"/>
      <c r="J342" s="798" t="s">
        <v>463</v>
      </c>
      <c r="K342" s="803" t="s">
        <v>780</v>
      </c>
      <c r="L342" s="199" t="s">
        <v>371</v>
      </c>
      <c r="M342" s="198" t="s">
        <v>119</v>
      </c>
      <c r="N342" s="445" t="s">
        <v>128</v>
      </c>
      <c r="O342" s="200" t="s">
        <v>465</v>
      </c>
      <c r="P342" s="25"/>
      <c r="Q342" s="99"/>
      <c r="R342" s="99"/>
      <c r="S342" s="99"/>
      <c r="T342" s="99"/>
      <c r="U342" s="99"/>
      <c r="V342" s="99"/>
      <c r="W342" s="99"/>
      <c r="X342" s="99"/>
      <c r="Y342" s="99"/>
      <c r="Z342" s="99"/>
      <c r="AA342" s="99"/>
      <c r="AB342" s="99"/>
      <c r="AC342" s="99"/>
      <c r="AD342" s="99"/>
      <c r="AE342" s="99"/>
      <c r="AF342" s="99"/>
      <c r="AG342" s="99"/>
      <c r="AH342" s="99"/>
      <c r="AI342" s="99"/>
      <c r="AJ342" s="99"/>
      <c r="AK342" s="99"/>
      <c r="AL342" s="99"/>
      <c r="AM342" s="99"/>
      <c r="AN342" s="39"/>
    </row>
    <row r="343" spans="1:40" s="40" customFormat="1" ht="26.5" thickBot="1" x14ac:dyDescent="0.4">
      <c r="A343" s="25"/>
      <c r="B343" s="1123"/>
      <c r="C343" s="344"/>
      <c r="D343" s="183"/>
      <c r="E343" s="345"/>
      <c r="F343" s="1115">
        <v>2</v>
      </c>
      <c r="G343" s="185">
        <v>1</v>
      </c>
      <c r="H343" s="186">
        <v>1</v>
      </c>
      <c r="I343" s="187"/>
      <c r="J343" s="204" t="s">
        <v>464</v>
      </c>
      <c r="K343" s="198"/>
      <c r="L343" s="757" t="s">
        <v>150</v>
      </c>
      <c r="M343" s="188" t="s">
        <v>119</v>
      </c>
      <c r="N343" s="444" t="s">
        <v>95</v>
      </c>
      <c r="O343" s="190" t="s">
        <v>760</v>
      </c>
      <c r="P343" s="25"/>
      <c r="Q343" s="99"/>
      <c r="R343" s="99"/>
      <c r="S343" s="99"/>
      <c r="T343" s="99"/>
      <c r="U343" s="99"/>
      <c r="V343" s="99"/>
      <c r="W343" s="99"/>
      <c r="X343" s="99"/>
      <c r="Y343" s="99"/>
      <c r="Z343" s="99"/>
      <c r="AA343" s="99"/>
      <c r="AB343" s="99"/>
      <c r="AC343" s="99"/>
      <c r="AD343" s="99"/>
      <c r="AE343" s="99"/>
      <c r="AF343" s="99"/>
      <c r="AG343" s="99"/>
      <c r="AH343" s="99"/>
      <c r="AI343" s="99"/>
      <c r="AJ343" s="99"/>
      <c r="AK343" s="99"/>
      <c r="AL343" s="99"/>
      <c r="AM343" s="99"/>
      <c r="AN343" s="39"/>
    </row>
    <row r="344" spans="1:40" s="40" customFormat="1" ht="26.5" thickBot="1" x14ac:dyDescent="0.4">
      <c r="A344" s="25"/>
      <c r="B344" s="1123"/>
      <c r="C344" s="346"/>
      <c r="D344" s="233"/>
      <c r="E344" s="348"/>
      <c r="F344" s="1116"/>
      <c r="G344" s="195"/>
      <c r="H344" s="196"/>
      <c r="I344" s="197"/>
      <c r="J344" s="764" t="s">
        <v>466</v>
      </c>
      <c r="K344" s="756"/>
      <c r="L344" s="199"/>
      <c r="M344" s="198"/>
      <c r="N344" s="445" t="s">
        <v>95</v>
      </c>
      <c r="O344" s="200"/>
      <c r="P344" s="25"/>
      <c r="Q344" s="99"/>
      <c r="R344" s="99"/>
      <c r="S344" s="99"/>
      <c r="T344" s="99"/>
      <c r="U344" s="99"/>
      <c r="V344" s="99"/>
      <c r="W344" s="99"/>
      <c r="X344" s="99"/>
      <c r="Y344" s="99"/>
      <c r="Z344" s="99"/>
      <c r="AA344" s="99"/>
      <c r="AB344" s="99"/>
      <c r="AC344" s="99"/>
      <c r="AD344" s="99"/>
      <c r="AE344" s="99"/>
      <c r="AF344" s="99"/>
      <c r="AG344" s="99"/>
      <c r="AH344" s="99"/>
      <c r="AI344" s="99"/>
      <c r="AJ344" s="99"/>
      <c r="AK344" s="99"/>
      <c r="AL344" s="99"/>
      <c r="AM344" s="99"/>
      <c r="AN344" s="39"/>
    </row>
    <row r="345" spans="1:40" s="40" customFormat="1" ht="15" thickBot="1" x14ac:dyDescent="0.4">
      <c r="A345" s="25"/>
      <c r="B345" s="1123"/>
      <c r="C345" s="344"/>
      <c r="D345" s="183"/>
      <c r="E345" s="345"/>
      <c r="F345" s="1115">
        <v>1</v>
      </c>
      <c r="G345" s="185">
        <v>1</v>
      </c>
      <c r="H345" s="186">
        <v>1</v>
      </c>
      <c r="I345" s="187"/>
      <c r="J345" s="647"/>
      <c r="K345" s="198"/>
      <c r="L345" s="757"/>
      <c r="M345" s="188"/>
      <c r="N345" s="444" t="s">
        <v>98</v>
      </c>
      <c r="O345" s="190"/>
      <c r="P345" s="25"/>
      <c r="Q345" s="99"/>
      <c r="R345" s="99"/>
      <c r="S345" s="99"/>
      <c r="T345" s="99"/>
      <c r="U345" s="99"/>
      <c r="V345" s="99"/>
      <c r="W345" s="99"/>
      <c r="X345" s="99"/>
      <c r="Y345" s="99"/>
      <c r="Z345" s="99"/>
      <c r="AA345" s="99"/>
      <c r="AB345" s="99"/>
      <c r="AC345" s="99"/>
      <c r="AD345" s="99"/>
      <c r="AE345" s="99"/>
      <c r="AF345" s="99"/>
      <c r="AG345" s="99"/>
      <c r="AH345" s="99"/>
      <c r="AI345" s="99"/>
      <c r="AJ345" s="99"/>
      <c r="AK345" s="99"/>
      <c r="AL345" s="99"/>
      <c r="AM345" s="99"/>
      <c r="AN345" s="39"/>
    </row>
    <row r="346" spans="1:40" s="40" customFormat="1" ht="15" thickBot="1" x14ac:dyDescent="0.4">
      <c r="A346" s="25"/>
      <c r="B346" s="1123"/>
      <c r="C346" s="346"/>
      <c r="D346" s="233"/>
      <c r="E346" s="348"/>
      <c r="F346" s="1116"/>
      <c r="G346" s="195"/>
      <c r="H346" s="196"/>
      <c r="I346" s="197"/>
      <c r="J346" s="755" t="s">
        <v>468</v>
      </c>
      <c r="K346" s="756" t="s">
        <v>757</v>
      </c>
      <c r="L346" s="199"/>
      <c r="M346" s="198"/>
      <c r="N346" s="445" t="s">
        <v>98</v>
      </c>
      <c r="O346" s="200"/>
      <c r="P346" s="25"/>
      <c r="Q346" s="99"/>
      <c r="R346" s="99"/>
      <c r="S346" s="99"/>
      <c r="T346" s="99"/>
      <c r="U346" s="99"/>
      <c r="V346" s="99"/>
      <c r="W346" s="99"/>
      <c r="X346" s="99"/>
      <c r="Y346" s="99"/>
      <c r="Z346" s="99"/>
      <c r="AA346" s="99"/>
      <c r="AB346" s="99"/>
      <c r="AC346" s="99"/>
      <c r="AD346" s="99"/>
      <c r="AE346" s="99"/>
      <c r="AF346" s="99"/>
      <c r="AG346" s="99"/>
      <c r="AH346" s="99"/>
      <c r="AI346" s="99"/>
      <c r="AJ346" s="99"/>
      <c r="AK346" s="99"/>
      <c r="AL346" s="99"/>
      <c r="AM346" s="99"/>
      <c r="AN346" s="39"/>
    </row>
    <row r="347" spans="1:40" s="40" customFormat="1" ht="15" thickBot="1" x14ac:dyDescent="0.4">
      <c r="A347" s="25"/>
      <c r="B347" s="1123"/>
      <c r="C347" s="344"/>
      <c r="D347" s="183"/>
      <c r="E347" s="345"/>
      <c r="F347" s="1115">
        <v>2</v>
      </c>
      <c r="G347" s="185"/>
      <c r="H347" s="186"/>
      <c r="I347" s="187"/>
      <c r="J347" s="204"/>
      <c r="K347" s="198"/>
      <c r="L347" s="189"/>
      <c r="M347" s="188"/>
      <c r="N347" s="444" t="s">
        <v>103</v>
      </c>
      <c r="O347" s="190"/>
      <c r="P347" s="25"/>
      <c r="Q347" s="99"/>
      <c r="R347" s="99"/>
      <c r="S347" s="99"/>
      <c r="T347" s="99"/>
      <c r="U347" s="99"/>
      <c r="V347" s="99"/>
      <c r="W347" s="99"/>
      <c r="X347" s="99"/>
      <c r="Y347" s="99"/>
      <c r="Z347" s="99"/>
      <c r="AA347" s="99"/>
      <c r="AB347" s="99"/>
      <c r="AC347" s="99"/>
      <c r="AD347" s="99"/>
      <c r="AE347" s="99"/>
      <c r="AF347" s="99"/>
      <c r="AG347" s="99"/>
      <c r="AH347" s="99"/>
      <c r="AI347" s="99"/>
      <c r="AJ347" s="99"/>
      <c r="AK347" s="99"/>
      <c r="AL347" s="99"/>
      <c r="AM347" s="99"/>
      <c r="AN347" s="39"/>
    </row>
    <row r="348" spans="1:40" s="40" customFormat="1" ht="26.5" thickBot="1" x14ac:dyDescent="0.4">
      <c r="A348" s="817"/>
      <c r="B348" s="1123"/>
      <c r="C348" s="346"/>
      <c r="D348" s="233"/>
      <c r="E348" s="348"/>
      <c r="F348" s="1116"/>
      <c r="G348" s="195"/>
      <c r="H348" s="196"/>
      <c r="I348" s="235"/>
      <c r="J348" s="1044" t="s">
        <v>469</v>
      </c>
      <c r="K348" s="852" t="s">
        <v>780</v>
      </c>
      <c r="L348" s="199"/>
      <c r="M348" s="198"/>
      <c r="N348" s="445" t="s">
        <v>103</v>
      </c>
      <c r="O348" s="200"/>
      <c r="P348" s="817"/>
      <c r="Q348" s="818"/>
      <c r="R348" s="818"/>
      <c r="S348" s="818"/>
      <c r="T348" s="818"/>
      <c r="U348" s="818"/>
      <c r="V348" s="818"/>
      <c r="W348" s="818"/>
      <c r="X348" s="818"/>
      <c r="Y348" s="818"/>
      <c r="Z348" s="818"/>
      <c r="AA348" s="818"/>
      <c r="AB348" s="818"/>
      <c r="AC348" s="818"/>
      <c r="AD348" s="818"/>
      <c r="AE348" s="818"/>
      <c r="AF348" s="818"/>
      <c r="AG348" s="818"/>
      <c r="AH348" s="818"/>
      <c r="AI348" s="818"/>
      <c r="AJ348" s="818"/>
      <c r="AK348" s="818"/>
      <c r="AL348" s="818"/>
      <c r="AM348" s="818"/>
      <c r="AN348" s="819"/>
    </row>
    <row r="349" spans="1:40" s="40" customFormat="1" ht="26.5" thickBot="1" x14ac:dyDescent="0.4">
      <c r="A349" s="25"/>
      <c r="B349" s="1123"/>
      <c r="C349" s="344"/>
      <c r="D349" s="183"/>
      <c r="E349" s="345"/>
      <c r="F349" s="1115">
        <v>1</v>
      </c>
      <c r="G349" s="185">
        <v>1</v>
      </c>
      <c r="H349" s="358">
        <v>1</v>
      </c>
      <c r="I349" s="364"/>
      <c r="J349" s="1045" t="s">
        <v>470</v>
      </c>
      <c r="K349" s="1046" t="s">
        <v>782</v>
      </c>
      <c r="L349" s="189" t="s">
        <v>150</v>
      </c>
      <c r="M349" s="188" t="s">
        <v>119</v>
      </c>
      <c r="N349" s="444" t="s">
        <v>130</v>
      </c>
      <c r="O349" s="190" t="s">
        <v>447</v>
      </c>
      <c r="P349" s="25"/>
      <c r="Q349" s="99"/>
      <c r="R349" s="99"/>
      <c r="S349" s="99"/>
      <c r="T349" s="99"/>
      <c r="U349" s="99"/>
      <c r="V349" s="99"/>
      <c r="W349" s="99"/>
      <c r="X349" s="99"/>
      <c r="Y349" s="99"/>
      <c r="Z349" s="99"/>
      <c r="AA349" s="99"/>
      <c r="AB349" s="99"/>
      <c r="AC349" s="99"/>
      <c r="AD349" s="99"/>
      <c r="AE349" s="99"/>
      <c r="AF349" s="99"/>
      <c r="AG349" s="99"/>
      <c r="AH349" s="99"/>
      <c r="AI349" s="99"/>
      <c r="AJ349" s="99"/>
      <c r="AK349" s="99"/>
      <c r="AL349" s="99"/>
      <c r="AM349" s="99"/>
      <c r="AN349" s="39"/>
    </row>
    <row r="350" spans="1:40" s="40" customFormat="1" ht="26.5" thickBot="1" x14ac:dyDescent="0.4">
      <c r="A350" s="25"/>
      <c r="B350" s="1123"/>
      <c r="C350" s="350"/>
      <c r="D350" s="287"/>
      <c r="E350" s="351"/>
      <c r="F350" s="1125"/>
      <c r="G350" s="283"/>
      <c r="H350" s="359"/>
      <c r="I350" s="365"/>
      <c r="J350" s="1047" t="s">
        <v>471</v>
      </c>
      <c r="K350" s="756" t="s">
        <v>780</v>
      </c>
      <c r="L350" s="121"/>
      <c r="M350" s="120"/>
      <c r="N350" s="449" t="s">
        <v>130</v>
      </c>
      <c r="O350" s="329"/>
      <c r="P350" s="25"/>
      <c r="Q350" s="99"/>
      <c r="R350" s="99"/>
      <c r="S350" s="99"/>
      <c r="T350" s="99"/>
      <c r="U350" s="99"/>
      <c r="V350" s="99"/>
      <c r="W350" s="99"/>
      <c r="X350" s="99"/>
      <c r="Y350" s="99"/>
      <c r="Z350" s="99"/>
      <c r="AA350" s="99"/>
      <c r="AB350" s="99"/>
      <c r="AC350" s="99"/>
      <c r="AD350" s="99"/>
      <c r="AE350" s="99"/>
      <c r="AF350" s="99"/>
      <c r="AG350" s="99"/>
      <c r="AH350" s="99"/>
      <c r="AI350" s="99"/>
      <c r="AJ350" s="99"/>
      <c r="AK350" s="99"/>
      <c r="AL350" s="99"/>
      <c r="AM350" s="99"/>
      <c r="AN350" s="39"/>
    </row>
    <row r="351" spans="1:40" s="40" customFormat="1" ht="15" thickBot="1" x14ac:dyDescent="0.4">
      <c r="A351" s="25"/>
      <c r="B351" s="1124"/>
      <c r="C351" s="369"/>
      <c r="D351" s="353"/>
      <c r="E351" s="372"/>
      <c r="F351" s="1130">
        <v>3</v>
      </c>
      <c r="G351" s="304">
        <v>1</v>
      </c>
      <c r="H351" s="360">
        <v>1</v>
      </c>
      <c r="I351" s="366"/>
      <c r="J351" s="363"/>
      <c r="K351" s="788"/>
      <c r="L351" s="355"/>
      <c r="M351" s="354"/>
      <c r="N351" s="455" t="s">
        <v>106</v>
      </c>
      <c r="O351" s="356"/>
      <c r="P351" s="25"/>
      <c r="Q351" s="99"/>
      <c r="R351" s="99"/>
      <c r="S351" s="99"/>
      <c r="T351" s="99"/>
      <c r="U351" s="99"/>
      <c r="V351" s="99"/>
      <c r="W351" s="99"/>
      <c r="X351" s="99"/>
      <c r="Y351" s="99"/>
      <c r="Z351" s="99"/>
      <c r="AA351" s="99"/>
      <c r="AB351" s="99"/>
      <c r="AC351" s="99"/>
      <c r="AD351" s="99"/>
      <c r="AE351" s="99"/>
      <c r="AF351" s="99"/>
      <c r="AG351" s="99"/>
      <c r="AH351" s="99"/>
      <c r="AI351" s="99"/>
      <c r="AJ351" s="99"/>
      <c r="AK351" s="99"/>
      <c r="AL351" s="99"/>
      <c r="AM351" s="99"/>
      <c r="AN351" s="39"/>
    </row>
    <row r="352" spans="1:40" s="40" customFormat="1" ht="26" x14ac:dyDescent="0.35">
      <c r="A352" s="25"/>
      <c r="B352" s="39"/>
      <c r="C352" s="403"/>
      <c r="D352" s="404"/>
      <c r="E352" s="405"/>
      <c r="F352" s="1132"/>
      <c r="G352" s="300"/>
      <c r="H352" s="406">
        <v>1</v>
      </c>
      <c r="I352" s="676"/>
      <c r="J352" s="1048" t="s">
        <v>472</v>
      </c>
      <c r="K352" s="763" t="s">
        <v>780</v>
      </c>
      <c r="L352" s="392"/>
      <c r="M352" s="391"/>
      <c r="N352" s="459"/>
      <c r="O352" s="408"/>
      <c r="P352" s="25"/>
      <c r="Q352" s="99"/>
      <c r="R352" s="99"/>
      <c r="S352" s="99"/>
      <c r="T352" s="99"/>
      <c r="U352" s="99"/>
      <c r="V352" s="99"/>
      <c r="W352" s="99"/>
      <c r="X352" s="99"/>
      <c r="Y352" s="99"/>
      <c r="Z352" s="99"/>
      <c r="AA352" s="99"/>
      <c r="AB352" s="99"/>
      <c r="AC352" s="99"/>
      <c r="AD352" s="99"/>
      <c r="AE352" s="99"/>
      <c r="AF352" s="99"/>
      <c r="AG352" s="99"/>
      <c r="AH352" s="99"/>
      <c r="AI352" s="99"/>
      <c r="AJ352" s="99"/>
      <c r="AK352" s="99"/>
      <c r="AL352" s="99"/>
      <c r="AM352" s="99"/>
      <c r="AN352" s="39"/>
    </row>
    <row r="353" spans="1:40" s="40" customFormat="1" x14ac:dyDescent="0.35">
      <c r="A353" s="25"/>
      <c r="B353" s="39"/>
      <c r="C353" s="403"/>
      <c r="D353" s="404"/>
      <c r="E353" s="405"/>
      <c r="F353" s="1132"/>
      <c r="G353" s="300"/>
      <c r="H353" s="406">
        <v>1</v>
      </c>
      <c r="I353" s="676"/>
      <c r="J353" s="808" t="s">
        <v>473</v>
      </c>
      <c r="K353" s="809" t="s">
        <v>758</v>
      </c>
      <c r="L353" s="392"/>
      <c r="M353" s="391"/>
      <c r="N353" s="459"/>
      <c r="O353" s="408"/>
      <c r="P353" s="25"/>
      <c r="Q353" s="99"/>
      <c r="R353" s="99"/>
      <c r="S353" s="99"/>
      <c r="T353" s="99"/>
      <c r="U353" s="99"/>
      <c r="V353" s="99"/>
      <c r="W353" s="99"/>
      <c r="X353" s="99"/>
      <c r="Y353" s="99"/>
      <c r="Z353" s="99"/>
      <c r="AA353" s="99"/>
      <c r="AB353" s="99"/>
      <c r="AC353" s="99"/>
      <c r="AD353" s="99"/>
      <c r="AE353" s="99"/>
      <c r="AF353" s="99"/>
      <c r="AG353" s="99"/>
      <c r="AH353" s="99"/>
      <c r="AI353" s="99"/>
      <c r="AJ353" s="99"/>
      <c r="AK353" s="99"/>
      <c r="AL353" s="99"/>
      <c r="AM353" s="99"/>
      <c r="AN353" s="39"/>
    </row>
    <row r="354" spans="1:40" s="40" customFormat="1" x14ac:dyDescent="0.35">
      <c r="A354" s="25"/>
      <c r="B354" s="39"/>
      <c r="C354" s="370"/>
      <c r="D354" s="352"/>
      <c r="E354" s="373"/>
      <c r="F354" s="1131"/>
      <c r="G354" s="299"/>
      <c r="H354" s="361">
        <v>1</v>
      </c>
      <c r="I354" s="367"/>
      <c r="J354" s="808" t="s">
        <v>474</v>
      </c>
      <c r="K354" s="809"/>
      <c r="L354" s="294" t="s">
        <v>150</v>
      </c>
      <c r="M354" s="68" t="s">
        <v>119</v>
      </c>
      <c r="N354" s="295" t="s">
        <v>106</v>
      </c>
      <c r="O354" s="311" t="s">
        <v>447</v>
      </c>
      <c r="P354" s="25"/>
      <c r="Q354" s="99"/>
      <c r="R354" s="99"/>
      <c r="S354" s="99"/>
      <c r="T354" s="99"/>
      <c r="U354" s="99"/>
      <c r="V354" s="99"/>
      <c r="W354" s="99"/>
      <c r="X354" s="99"/>
      <c r="Y354" s="99"/>
      <c r="Z354" s="99"/>
      <c r="AA354" s="99"/>
      <c r="AB354" s="99"/>
      <c r="AC354" s="99"/>
      <c r="AD354" s="99"/>
      <c r="AE354" s="99"/>
      <c r="AF354" s="99"/>
      <c r="AG354" s="99"/>
      <c r="AH354" s="99"/>
      <c r="AI354" s="99"/>
      <c r="AJ354" s="99"/>
      <c r="AK354" s="99"/>
      <c r="AL354" s="99"/>
      <c r="AM354" s="99"/>
      <c r="AN354" s="39"/>
    </row>
    <row r="355" spans="1:40" s="40" customFormat="1" ht="26.5" thickBot="1" x14ac:dyDescent="0.4">
      <c r="A355" s="25"/>
      <c r="B355" s="39"/>
      <c r="C355" s="371"/>
      <c r="D355" s="357"/>
      <c r="E355" s="374"/>
      <c r="F355" s="1121"/>
      <c r="G355" s="315"/>
      <c r="H355" s="362">
        <v>1</v>
      </c>
      <c r="I355" s="368"/>
      <c r="J355" s="810" t="s">
        <v>475</v>
      </c>
      <c r="K355" s="811" t="s">
        <v>758</v>
      </c>
      <c r="L355" s="319"/>
      <c r="M355" s="318"/>
      <c r="N355" s="454" t="s">
        <v>106</v>
      </c>
      <c r="O355" s="320"/>
      <c r="P355" s="25"/>
      <c r="Q355" s="99"/>
      <c r="R355" s="99"/>
      <c r="S355" s="99"/>
      <c r="T355" s="99"/>
      <c r="U355" s="99"/>
      <c r="V355" s="99"/>
      <c r="W355" s="99"/>
      <c r="X355" s="99"/>
      <c r="Y355" s="99"/>
      <c r="Z355" s="99"/>
      <c r="AA355" s="99"/>
      <c r="AB355" s="99"/>
      <c r="AC355" s="99"/>
      <c r="AD355" s="99"/>
      <c r="AE355" s="99"/>
      <c r="AF355" s="99"/>
      <c r="AG355" s="99"/>
      <c r="AH355" s="99"/>
      <c r="AI355" s="99"/>
      <c r="AJ355" s="99"/>
      <c r="AK355" s="99"/>
      <c r="AL355" s="99"/>
      <c r="AM355" s="99"/>
      <c r="AN355" s="39"/>
    </row>
    <row r="356" spans="1:40" ht="27" customHeight="1" thickBot="1" x14ac:dyDescent="0.4">
      <c r="A356" s="1"/>
      <c r="B356" s="913"/>
      <c r="C356" s="914">
        <v>8</v>
      </c>
      <c r="D356" s="1075" t="s">
        <v>42</v>
      </c>
      <c r="E356" s="915"/>
      <c r="F356" s="916"/>
      <c r="G356" s="917"/>
      <c r="H356" s="918"/>
      <c r="I356" s="919"/>
      <c r="J356" s="812" t="s">
        <v>476</v>
      </c>
      <c r="K356" s="813" t="s">
        <v>758</v>
      </c>
      <c r="L356" s="922"/>
      <c r="M356" s="980"/>
      <c r="N356" s="981"/>
      <c r="O356" s="982"/>
      <c r="P356" s="1"/>
      <c r="Q356" s="4"/>
      <c r="R356" s="4"/>
      <c r="S356" s="4"/>
      <c r="T356" s="4"/>
      <c r="U356" s="4"/>
      <c r="V356" s="4"/>
      <c r="W356" s="4"/>
      <c r="X356" s="4"/>
      <c r="Y356" s="4"/>
      <c r="Z356" s="4"/>
      <c r="AA356" s="4"/>
      <c r="AB356" s="4"/>
      <c r="AC356" s="4"/>
      <c r="AD356" s="4"/>
      <c r="AE356" s="4"/>
      <c r="AF356" s="4"/>
      <c r="AG356" s="4"/>
      <c r="AH356" s="4"/>
      <c r="AI356" s="4"/>
      <c r="AJ356" s="4"/>
      <c r="AK356" s="4"/>
      <c r="AL356" s="4"/>
      <c r="AM356" s="4"/>
      <c r="AN356" s="3"/>
    </row>
    <row r="357" spans="1:40" s="40" customFormat="1" ht="15" thickBot="1" x14ac:dyDescent="0.4">
      <c r="A357" s="25"/>
      <c r="B357" s="156"/>
      <c r="C357" s="41">
        <v>8.1</v>
      </c>
      <c r="D357" s="42" t="s">
        <v>43</v>
      </c>
      <c r="E357" s="43" t="s">
        <v>44</v>
      </c>
      <c r="F357" s="44">
        <f>SUM(F358:F367)</f>
        <v>0</v>
      </c>
      <c r="G357" s="46">
        <f>SUM(G358:G367)</f>
        <v>6</v>
      </c>
      <c r="H357" s="47">
        <f>SUM(H358:H367)</f>
        <v>6</v>
      </c>
      <c r="I357" s="97" t="s">
        <v>224</v>
      </c>
      <c r="J357" s="920"/>
      <c r="K357" s="921"/>
      <c r="L357" s="50"/>
      <c r="M357" s="985"/>
      <c r="N357" s="986"/>
      <c r="O357" s="51"/>
      <c r="P357" s="25"/>
      <c r="Q357" s="99"/>
      <c r="R357" s="99"/>
      <c r="S357" s="99"/>
      <c r="T357" s="99"/>
      <c r="U357" s="99"/>
      <c r="V357" s="99"/>
      <c r="W357" s="99"/>
      <c r="X357" s="99"/>
      <c r="Y357" s="99"/>
      <c r="Z357" s="99"/>
      <c r="AA357" s="99"/>
      <c r="AB357" s="99"/>
      <c r="AC357" s="99"/>
      <c r="AD357" s="99"/>
      <c r="AE357" s="99"/>
      <c r="AF357" s="99"/>
      <c r="AG357" s="99"/>
      <c r="AH357" s="99"/>
      <c r="AI357" s="99"/>
      <c r="AJ357" s="99"/>
      <c r="AK357" s="99"/>
      <c r="AL357" s="99"/>
      <c r="AM357" s="99"/>
      <c r="AN357" s="39"/>
    </row>
    <row r="358" spans="1:40" s="40" customFormat="1" ht="26" x14ac:dyDescent="0.35">
      <c r="A358" s="25"/>
      <c r="B358" s="1122" t="s">
        <v>477</v>
      </c>
      <c r="C358" s="52"/>
      <c r="D358" s="63"/>
      <c r="E358" s="54"/>
      <c r="F358" s="55"/>
      <c r="G358" s="56">
        <v>1</v>
      </c>
      <c r="H358" s="57">
        <v>1</v>
      </c>
      <c r="I358" s="98"/>
      <c r="J358" s="48"/>
      <c r="K358" s="49"/>
      <c r="L358" s="779" t="s">
        <v>801</v>
      </c>
      <c r="M358" s="60"/>
      <c r="N358" s="328" t="s">
        <v>90</v>
      </c>
      <c r="O358" s="62" t="s">
        <v>479</v>
      </c>
      <c r="P358" s="25"/>
      <c r="Q358" s="99"/>
      <c r="R358" s="99"/>
      <c r="S358" s="99"/>
      <c r="T358" s="99"/>
      <c r="U358" s="99"/>
      <c r="V358" s="99"/>
      <c r="W358" s="99"/>
      <c r="X358" s="99"/>
      <c r="Y358" s="99"/>
      <c r="Z358" s="99"/>
      <c r="AA358" s="99"/>
      <c r="AB358" s="99"/>
      <c r="AC358" s="99"/>
      <c r="AD358" s="99"/>
      <c r="AE358" s="99"/>
      <c r="AF358" s="99"/>
      <c r="AG358" s="99"/>
      <c r="AH358" s="99"/>
      <c r="AI358" s="99"/>
      <c r="AJ358" s="99"/>
      <c r="AK358" s="99"/>
      <c r="AL358" s="99"/>
      <c r="AM358" s="99"/>
      <c r="AN358" s="39"/>
    </row>
    <row r="359" spans="1:40" s="40" customFormat="1" x14ac:dyDescent="0.35">
      <c r="A359" s="25"/>
      <c r="B359" s="1123"/>
      <c r="C359" s="52"/>
      <c r="D359" s="63"/>
      <c r="E359" s="54"/>
      <c r="F359" s="55"/>
      <c r="G359" s="56"/>
      <c r="H359" s="57"/>
      <c r="I359" s="98"/>
      <c r="J359" s="777" t="s">
        <v>478</v>
      </c>
      <c r="K359" s="778"/>
      <c r="L359" s="61"/>
      <c r="M359" s="60"/>
      <c r="N359" s="328" t="s">
        <v>93</v>
      </c>
      <c r="O359" s="62"/>
      <c r="P359" s="25"/>
      <c r="Q359" s="99"/>
      <c r="R359" s="99"/>
      <c r="S359" s="99"/>
      <c r="T359" s="99"/>
      <c r="U359" s="99"/>
      <c r="V359" s="99"/>
      <c r="W359" s="99"/>
      <c r="X359" s="99"/>
      <c r="Y359" s="99"/>
      <c r="Z359" s="99"/>
      <c r="AA359" s="99"/>
      <c r="AB359" s="99"/>
      <c r="AC359" s="99"/>
      <c r="AD359" s="99"/>
      <c r="AE359" s="99"/>
      <c r="AF359" s="99"/>
      <c r="AG359" s="99"/>
      <c r="AH359" s="99"/>
      <c r="AI359" s="99"/>
      <c r="AJ359" s="99"/>
      <c r="AK359" s="99"/>
      <c r="AL359" s="99"/>
      <c r="AM359" s="99"/>
      <c r="AN359" s="39"/>
    </row>
    <row r="360" spans="1:40" s="40" customFormat="1" x14ac:dyDescent="0.35">
      <c r="A360" s="25"/>
      <c r="B360" s="1123"/>
      <c r="C360" s="52"/>
      <c r="D360" s="63"/>
      <c r="E360" s="54"/>
      <c r="F360" s="55"/>
      <c r="G360" s="56">
        <v>1</v>
      </c>
      <c r="H360" s="57">
        <v>1</v>
      </c>
      <c r="I360" s="98"/>
      <c r="J360" s="59" t="s">
        <v>480</v>
      </c>
      <c r="K360" s="60"/>
      <c r="L360" s="80"/>
      <c r="M360" s="60"/>
      <c r="N360" s="328" t="s">
        <v>124</v>
      </c>
      <c r="O360" s="62" t="s">
        <v>482</v>
      </c>
      <c r="P360" s="25"/>
      <c r="Q360" s="99"/>
      <c r="R360" s="99"/>
      <c r="S360" s="99"/>
      <c r="T360" s="99"/>
      <c r="U360" s="99"/>
      <c r="V360" s="99"/>
      <c r="W360" s="99"/>
      <c r="X360" s="99"/>
      <c r="Y360" s="99"/>
      <c r="Z360" s="99"/>
      <c r="AA360" s="99"/>
      <c r="AB360" s="99"/>
      <c r="AC360" s="99"/>
      <c r="AD360" s="99"/>
      <c r="AE360" s="99"/>
      <c r="AF360" s="99"/>
      <c r="AG360" s="99"/>
      <c r="AH360" s="99"/>
      <c r="AI360" s="99"/>
      <c r="AJ360" s="99"/>
      <c r="AK360" s="99"/>
      <c r="AL360" s="99"/>
      <c r="AM360" s="99"/>
      <c r="AN360" s="39"/>
    </row>
    <row r="361" spans="1:40" s="40" customFormat="1" ht="26" x14ac:dyDescent="0.35">
      <c r="A361" s="25"/>
      <c r="B361" s="1123"/>
      <c r="C361" s="52"/>
      <c r="D361" s="63"/>
      <c r="E361" s="54"/>
      <c r="F361" s="55"/>
      <c r="G361" s="56">
        <v>1</v>
      </c>
      <c r="H361" s="57">
        <v>1</v>
      </c>
      <c r="I361" s="98"/>
      <c r="J361" s="59" t="s">
        <v>481</v>
      </c>
      <c r="K361" s="60"/>
      <c r="L361" s="80" t="s">
        <v>150</v>
      </c>
      <c r="M361" s="60"/>
      <c r="N361" s="328" t="s">
        <v>128</v>
      </c>
      <c r="O361" s="62" t="s">
        <v>484</v>
      </c>
      <c r="P361" s="25"/>
      <c r="Q361" s="99"/>
      <c r="R361" s="99"/>
      <c r="S361" s="99"/>
      <c r="T361" s="99"/>
      <c r="U361" s="99"/>
      <c r="V361" s="99"/>
      <c r="W361" s="99"/>
      <c r="X361" s="99"/>
      <c r="Y361" s="99"/>
      <c r="Z361" s="99"/>
      <c r="AA361" s="99"/>
      <c r="AB361" s="99"/>
      <c r="AC361" s="99"/>
      <c r="AD361" s="99"/>
      <c r="AE361" s="99"/>
      <c r="AF361" s="99"/>
      <c r="AG361" s="99"/>
      <c r="AH361" s="99"/>
      <c r="AI361" s="99"/>
      <c r="AJ361" s="99"/>
      <c r="AK361" s="99"/>
      <c r="AL361" s="99"/>
      <c r="AM361" s="99"/>
      <c r="AN361" s="39"/>
    </row>
    <row r="362" spans="1:40" s="40" customFormat="1" ht="26" x14ac:dyDescent="0.35">
      <c r="A362" s="25"/>
      <c r="B362" s="1123"/>
      <c r="C362" s="281"/>
      <c r="D362" s="668"/>
      <c r="E362" s="282"/>
      <c r="F362" s="288"/>
      <c r="G362" s="283">
        <v>1</v>
      </c>
      <c r="H362" s="284">
        <v>1</v>
      </c>
      <c r="I362" s="285"/>
      <c r="J362" s="59" t="s">
        <v>483</v>
      </c>
      <c r="K362" s="60"/>
      <c r="L362" s="419" t="s">
        <v>486</v>
      </c>
      <c r="M362" s="120"/>
      <c r="N362" s="449" t="s">
        <v>95</v>
      </c>
      <c r="O362" s="122" t="s">
        <v>487</v>
      </c>
      <c r="P362" s="25"/>
      <c r="Q362" s="99"/>
      <c r="R362" s="99"/>
      <c r="S362" s="99"/>
      <c r="T362" s="99"/>
      <c r="U362" s="99"/>
      <c r="V362" s="99"/>
      <c r="W362" s="99"/>
      <c r="X362" s="99"/>
      <c r="Y362" s="99"/>
      <c r="Z362" s="99"/>
      <c r="AA362" s="99"/>
      <c r="AB362" s="99"/>
      <c r="AC362" s="99"/>
      <c r="AD362" s="99"/>
      <c r="AE362" s="99"/>
      <c r="AF362" s="99"/>
      <c r="AG362" s="99"/>
      <c r="AH362" s="99"/>
      <c r="AI362" s="99"/>
      <c r="AJ362" s="99"/>
      <c r="AK362" s="99"/>
      <c r="AL362" s="99"/>
      <c r="AM362" s="99"/>
      <c r="AN362" s="39"/>
    </row>
    <row r="363" spans="1:40" s="40" customFormat="1" ht="26" x14ac:dyDescent="0.35">
      <c r="A363" s="25"/>
      <c r="B363" s="1123"/>
      <c r="C363" s="281"/>
      <c r="D363" s="668"/>
      <c r="E363" s="282"/>
      <c r="F363" s="288"/>
      <c r="G363" s="283">
        <v>1</v>
      </c>
      <c r="H363" s="284">
        <v>1</v>
      </c>
      <c r="I363" s="285"/>
      <c r="J363" s="59" t="s">
        <v>485</v>
      </c>
      <c r="K363" s="120"/>
      <c r="L363" s="419" t="s">
        <v>489</v>
      </c>
      <c r="M363" s="120"/>
      <c r="N363" s="449" t="s">
        <v>98</v>
      </c>
      <c r="O363" s="122" t="s">
        <v>487</v>
      </c>
      <c r="P363" s="25"/>
      <c r="Q363" s="99"/>
      <c r="R363" s="99"/>
      <c r="S363" s="99"/>
      <c r="T363" s="99"/>
      <c r="U363" s="99"/>
      <c r="V363" s="99"/>
      <c r="W363" s="99"/>
      <c r="X363" s="99"/>
      <c r="Y363" s="99"/>
      <c r="Z363" s="99"/>
      <c r="AA363" s="99"/>
      <c r="AB363" s="99"/>
      <c r="AC363" s="99"/>
      <c r="AD363" s="99"/>
      <c r="AE363" s="99"/>
      <c r="AF363" s="99"/>
      <c r="AG363" s="99"/>
      <c r="AH363" s="99"/>
      <c r="AI363" s="99"/>
      <c r="AJ363" s="99"/>
      <c r="AK363" s="99"/>
      <c r="AL363" s="99"/>
      <c r="AM363" s="99"/>
      <c r="AN363" s="39"/>
    </row>
    <row r="364" spans="1:40" s="40" customFormat="1" x14ac:dyDescent="0.35">
      <c r="A364" s="25"/>
      <c r="B364" s="1123"/>
      <c r="C364" s="281"/>
      <c r="D364" s="668"/>
      <c r="E364" s="282"/>
      <c r="F364" s="288"/>
      <c r="G364" s="283">
        <v>1</v>
      </c>
      <c r="H364" s="284">
        <v>1</v>
      </c>
      <c r="I364" s="285"/>
      <c r="J364" s="59" t="s">
        <v>488</v>
      </c>
      <c r="K364" s="120"/>
      <c r="L364" s="419" t="s">
        <v>489</v>
      </c>
      <c r="M364" s="120"/>
      <c r="N364" s="449" t="s">
        <v>103</v>
      </c>
      <c r="O364" s="122" t="s">
        <v>491</v>
      </c>
      <c r="P364" s="25"/>
      <c r="Q364" s="99"/>
      <c r="R364" s="99"/>
      <c r="S364" s="99"/>
      <c r="T364" s="99"/>
      <c r="U364" s="99"/>
      <c r="V364" s="99"/>
      <c r="W364" s="99"/>
      <c r="X364" s="99"/>
      <c r="Y364" s="99"/>
      <c r="Z364" s="99"/>
      <c r="AA364" s="99"/>
      <c r="AB364" s="99"/>
      <c r="AC364" s="99"/>
      <c r="AD364" s="99"/>
      <c r="AE364" s="99"/>
      <c r="AF364" s="99"/>
      <c r="AG364" s="99"/>
      <c r="AH364" s="99"/>
      <c r="AI364" s="99"/>
      <c r="AJ364" s="99"/>
      <c r="AK364" s="99"/>
      <c r="AL364" s="99"/>
      <c r="AM364" s="99"/>
      <c r="AN364" s="39"/>
    </row>
    <row r="365" spans="1:40" s="40" customFormat="1" x14ac:dyDescent="0.35">
      <c r="A365" s="25"/>
      <c r="B365" s="1123"/>
      <c r="C365" s="281"/>
      <c r="D365" s="668"/>
      <c r="E365" s="282"/>
      <c r="F365" s="288"/>
      <c r="G365" s="283"/>
      <c r="H365" s="284"/>
      <c r="I365" s="285"/>
      <c r="J365" s="59" t="s">
        <v>490</v>
      </c>
      <c r="K365" s="120"/>
      <c r="L365" s="419"/>
      <c r="M365" s="120"/>
      <c r="N365" s="449" t="s">
        <v>130</v>
      </c>
      <c r="O365" s="122"/>
      <c r="P365" s="25"/>
      <c r="Q365" s="99"/>
      <c r="R365" s="99"/>
      <c r="S365" s="99"/>
      <c r="T365" s="99"/>
      <c r="U365" s="99"/>
      <c r="V365" s="99"/>
      <c r="W365" s="99"/>
      <c r="X365" s="99"/>
      <c r="Y365" s="99"/>
      <c r="Z365" s="99"/>
      <c r="AA365" s="99"/>
      <c r="AB365" s="99"/>
      <c r="AC365" s="99"/>
      <c r="AD365" s="99"/>
      <c r="AE365" s="99"/>
      <c r="AF365" s="99"/>
      <c r="AG365" s="99"/>
      <c r="AH365" s="99"/>
      <c r="AI365" s="99"/>
      <c r="AJ365" s="99"/>
      <c r="AK365" s="99"/>
      <c r="AL365" s="99"/>
      <c r="AM365" s="99"/>
      <c r="AN365" s="39"/>
    </row>
    <row r="366" spans="1:40" s="40" customFormat="1" x14ac:dyDescent="0.35">
      <c r="A366" s="25"/>
      <c r="B366" s="1123"/>
      <c r="C366" s="281"/>
      <c r="D366" s="668"/>
      <c r="E366" s="282"/>
      <c r="F366" s="288"/>
      <c r="G366" s="283"/>
      <c r="H366" s="284"/>
      <c r="I366" s="285"/>
      <c r="J366" s="64"/>
      <c r="K366" s="120"/>
      <c r="L366" s="419"/>
      <c r="M366" s="120"/>
      <c r="N366" s="449" t="s">
        <v>106</v>
      </c>
      <c r="O366" s="122"/>
      <c r="P366" s="25"/>
      <c r="Q366" s="99"/>
      <c r="R366" s="99"/>
      <c r="S366" s="99"/>
      <c r="T366" s="99"/>
      <c r="U366" s="99"/>
      <c r="V366" s="99"/>
      <c r="W366" s="99"/>
      <c r="X366" s="99"/>
      <c r="Y366" s="99"/>
      <c r="Z366" s="99"/>
      <c r="AA366" s="99"/>
      <c r="AB366" s="99"/>
      <c r="AC366" s="99"/>
      <c r="AD366" s="99"/>
      <c r="AE366" s="99"/>
      <c r="AF366" s="99"/>
      <c r="AG366" s="99"/>
      <c r="AH366" s="99"/>
      <c r="AI366" s="99"/>
      <c r="AJ366" s="99"/>
      <c r="AK366" s="99"/>
      <c r="AL366" s="99"/>
      <c r="AM366" s="99"/>
      <c r="AN366" s="39"/>
    </row>
    <row r="367" spans="1:40" s="40" customFormat="1" ht="15" thickBot="1" x14ac:dyDescent="0.4">
      <c r="A367" s="25"/>
      <c r="B367" s="1124"/>
      <c r="C367" s="69"/>
      <c r="D367" s="70"/>
      <c r="E367" s="71"/>
      <c r="F367" s="72"/>
      <c r="G367" s="73"/>
      <c r="H367" s="74"/>
      <c r="I367" s="111"/>
      <c r="J367" s="64"/>
      <c r="K367" s="120"/>
      <c r="L367" s="112"/>
      <c r="M367" s="76"/>
      <c r="N367" s="457"/>
      <c r="O367" s="78"/>
      <c r="P367" s="25"/>
      <c r="Q367" s="99"/>
      <c r="R367" s="99"/>
      <c r="S367" s="99"/>
      <c r="T367" s="99"/>
      <c r="U367" s="99"/>
      <c r="V367" s="99"/>
      <c r="W367" s="99"/>
      <c r="X367" s="99"/>
      <c r="Y367" s="99"/>
      <c r="Z367" s="99"/>
      <c r="AA367" s="99"/>
      <c r="AB367" s="99"/>
      <c r="AC367" s="99"/>
      <c r="AD367" s="99"/>
      <c r="AE367" s="99"/>
      <c r="AF367" s="99"/>
      <c r="AG367" s="99"/>
      <c r="AH367" s="99"/>
      <c r="AI367" s="99"/>
      <c r="AJ367" s="99"/>
      <c r="AK367" s="99"/>
      <c r="AL367" s="99"/>
      <c r="AM367" s="99"/>
      <c r="AN367" s="39"/>
    </row>
    <row r="368" spans="1:40" ht="26.5" thickBot="1" x14ac:dyDescent="0.4">
      <c r="A368" s="1"/>
      <c r="B368" s="898"/>
      <c r="C368" s="923">
        <v>8.1999999999999993</v>
      </c>
      <c r="D368" s="1076" t="s">
        <v>45</v>
      </c>
      <c r="E368" s="924" t="s">
        <v>46</v>
      </c>
      <c r="F368" s="925">
        <f>SUM(F369:F373)</f>
        <v>0</v>
      </c>
      <c r="G368" s="926">
        <f>SUM(G369:G373)</f>
        <v>1</v>
      </c>
      <c r="H368" s="927">
        <f>SUM(H369:H373)</f>
        <v>1</v>
      </c>
      <c r="I368" s="928" t="s">
        <v>224</v>
      </c>
      <c r="J368" s="75"/>
      <c r="K368" s="76"/>
      <c r="L368" s="931"/>
      <c r="M368" s="987"/>
      <c r="N368" s="988"/>
      <c r="O368" s="989"/>
      <c r="P368" s="1"/>
      <c r="Q368" s="4"/>
      <c r="R368" s="4"/>
      <c r="S368" s="4"/>
      <c r="T368" s="4"/>
      <c r="U368" s="4"/>
      <c r="V368" s="4"/>
      <c r="W368" s="4"/>
      <c r="X368" s="4"/>
      <c r="Y368" s="4"/>
      <c r="Z368" s="4"/>
      <c r="AA368" s="4"/>
      <c r="AB368" s="4"/>
      <c r="AC368" s="4"/>
      <c r="AD368" s="4"/>
      <c r="AE368" s="4"/>
      <c r="AF368" s="4"/>
      <c r="AG368" s="4"/>
      <c r="AH368" s="4"/>
      <c r="AI368" s="4"/>
      <c r="AJ368" s="4"/>
      <c r="AK368" s="4"/>
      <c r="AL368" s="4"/>
      <c r="AM368" s="4"/>
      <c r="AN368" s="3"/>
    </row>
    <row r="369" spans="1:40" s="40" customFormat="1" x14ac:dyDescent="0.35">
      <c r="A369" s="25"/>
      <c r="B369" s="1122" t="s">
        <v>492</v>
      </c>
      <c r="C369" s="52"/>
      <c r="D369" s="63"/>
      <c r="E369" s="54"/>
      <c r="F369" s="55"/>
      <c r="G369" s="56">
        <v>1</v>
      </c>
      <c r="H369" s="57">
        <v>1</v>
      </c>
      <c r="I369" s="98"/>
      <c r="J369" s="929"/>
      <c r="K369" s="930"/>
      <c r="L369" s="61"/>
      <c r="M369" s="60"/>
      <c r="N369" s="328"/>
      <c r="O369" s="62"/>
      <c r="P369" s="25"/>
      <c r="Q369" s="99"/>
      <c r="R369" s="99"/>
      <c r="S369" s="99"/>
      <c r="T369" s="99"/>
      <c r="U369" s="99"/>
      <c r="V369" s="99"/>
      <c r="W369" s="99"/>
      <c r="X369" s="99"/>
      <c r="Y369" s="99"/>
      <c r="Z369" s="99"/>
      <c r="AA369" s="99"/>
      <c r="AB369" s="99"/>
      <c r="AC369" s="99"/>
      <c r="AD369" s="99"/>
      <c r="AE369" s="99"/>
      <c r="AF369" s="99"/>
      <c r="AG369" s="99"/>
      <c r="AH369" s="99"/>
      <c r="AI369" s="99"/>
      <c r="AJ369" s="99"/>
      <c r="AK369" s="99"/>
      <c r="AL369" s="99"/>
      <c r="AM369" s="99"/>
      <c r="AN369" s="39"/>
    </row>
    <row r="370" spans="1:40" s="40" customFormat="1" x14ac:dyDescent="0.35">
      <c r="A370" s="25"/>
      <c r="B370" s="1123"/>
      <c r="C370" s="52"/>
      <c r="D370" s="63"/>
      <c r="E370" s="54"/>
      <c r="F370" s="55"/>
      <c r="G370" s="56"/>
      <c r="H370" s="57"/>
      <c r="I370" s="98"/>
      <c r="J370" s="59" t="s">
        <v>493</v>
      </c>
      <c r="K370" s="60"/>
      <c r="L370" s="61"/>
      <c r="M370" s="60"/>
      <c r="N370" s="328"/>
      <c r="O370" s="62"/>
      <c r="P370" s="25"/>
      <c r="Q370" s="99"/>
      <c r="R370" s="99"/>
      <c r="S370" s="99"/>
      <c r="T370" s="99"/>
      <c r="U370" s="99"/>
      <c r="V370" s="99"/>
      <c r="W370" s="99"/>
      <c r="X370" s="99"/>
      <c r="Y370" s="99"/>
      <c r="Z370" s="99"/>
      <c r="AA370" s="99"/>
      <c r="AB370" s="99"/>
      <c r="AC370" s="99"/>
      <c r="AD370" s="99"/>
      <c r="AE370" s="99"/>
      <c r="AF370" s="99"/>
      <c r="AG370" s="99"/>
      <c r="AH370" s="99"/>
      <c r="AI370" s="99"/>
      <c r="AJ370" s="99"/>
      <c r="AK370" s="99"/>
      <c r="AL370" s="99"/>
      <c r="AM370" s="99"/>
      <c r="AN370" s="39"/>
    </row>
    <row r="371" spans="1:40" s="40" customFormat="1" x14ac:dyDescent="0.35">
      <c r="A371" s="25"/>
      <c r="B371" s="1123"/>
      <c r="C371" s="52"/>
      <c r="D371" s="63"/>
      <c r="E371" s="54"/>
      <c r="F371" s="55"/>
      <c r="G371" s="56"/>
      <c r="H371" s="57"/>
      <c r="I371" s="98"/>
      <c r="J371" s="59"/>
      <c r="K371" s="60"/>
      <c r="L371" s="61"/>
      <c r="M371" s="60"/>
      <c r="N371" s="328"/>
      <c r="O371" s="62"/>
      <c r="P371" s="25"/>
      <c r="Q371" s="99"/>
      <c r="R371" s="99"/>
      <c r="S371" s="99"/>
      <c r="T371" s="99"/>
      <c r="U371" s="99"/>
      <c r="V371" s="99"/>
      <c r="W371" s="99"/>
      <c r="X371" s="99"/>
      <c r="Y371" s="99"/>
      <c r="Z371" s="99"/>
      <c r="AA371" s="99"/>
      <c r="AB371" s="99"/>
      <c r="AC371" s="99"/>
      <c r="AD371" s="99"/>
      <c r="AE371" s="99"/>
      <c r="AF371" s="99"/>
      <c r="AG371" s="99"/>
      <c r="AH371" s="99"/>
      <c r="AI371" s="99"/>
      <c r="AJ371" s="99"/>
      <c r="AK371" s="99"/>
      <c r="AL371" s="99"/>
      <c r="AM371" s="99"/>
      <c r="AN371" s="39"/>
    </row>
    <row r="372" spans="1:40" s="40" customFormat="1" x14ac:dyDescent="0.35">
      <c r="A372" s="25"/>
      <c r="B372" s="1123"/>
      <c r="C372" s="52"/>
      <c r="D372" s="63"/>
      <c r="E372" s="54"/>
      <c r="F372" s="55"/>
      <c r="G372" s="56"/>
      <c r="H372" s="57"/>
      <c r="I372" s="98"/>
      <c r="J372" s="59"/>
      <c r="K372" s="60"/>
      <c r="L372" s="61"/>
      <c r="M372" s="60"/>
      <c r="N372" s="328"/>
      <c r="O372" s="62"/>
      <c r="P372" s="25"/>
      <c r="Q372" s="99"/>
      <c r="R372" s="99"/>
      <c r="S372" s="99"/>
      <c r="T372" s="99"/>
      <c r="U372" s="99"/>
      <c r="V372" s="99"/>
      <c r="W372" s="99"/>
      <c r="X372" s="99"/>
      <c r="Y372" s="99"/>
      <c r="Z372" s="99"/>
      <c r="AA372" s="99"/>
      <c r="AB372" s="99"/>
      <c r="AC372" s="99"/>
      <c r="AD372" s="99"/>
      <c r="AE372" s="99"/>
      <c r="AF372" s="99"/>
      <c r="AG372" s="99"/>
      <c r="AH372" s="99"/>
      <c r="AI372" s="99"/>
      <c r="AJ372" s="99"/>
      <c r="AK372" s="99"/>
      <c r="AL372" s="99"/>
      <c r="AM372" s="99"/>
      <c r="AN372" s="39"/>
    </row>
    <row r="373" spans="1:40" s="40" customFormat="1" ht="15" thickBot="1" x14ac:dyDescent="0.4">
      <c r="A373" s="25"/>
      <c r="B373" s="1124"/>
      <c r="C373" s="69"/>
      <c r="D373" s="70"/>
      <c r="E373" s="71"/>
      <c r="F373" s="72"/>
      <c r="G373" s="73"/>
      <c r="H373" s="74"/>
      <c r="I373" s="111"/>
      <c r="J373" s="59"/>
      <c r="K373" s="60"/>
      <c r="L373" s="77"/>
      <c r="M373" s="76"/>
      <c r="N373" s="457"/>
      <c r="O373" s="78"/>
      <c r="P373" s="25"/>
      <c r="Q373" s="99"/>
      <c r="R373" s="99"/>
      <c r="S373" s="99"/>
      <c r="T373" s="99"/>
      <c r="U373" s="99"/>
      <c r="V373" s="99"/>
      <c r="W373" s="99"/>
      <c r="X373" s="99"/>
      <c r="Y373" s="99"/>
      <c r="Z373" s="99"/>
      <c r="AA373" s="99"/>
      <c r="AB373" s="99"/>
      <c r="AC373" s="99"/>
      <c r="AD373" s="99"/>
      <c r="AE373" s="99"/>
      <c r="AF373" s="99"/>
      <c r="AG373" s="99"/>
      <c r="AH373" s="99"/>
      <c r="AI373" s="99"/>
      <c r="AJ373" s="99"/>
      <c r="AK373" s="99"/>
      <c r="AL373" s="99"/>
      <c r="AM373" s="99"/>
      <c r="AN373" s="39"/>
    </row>
    <row r="374" spans="1:40" ht="15" thickBot="1" x14ac:dyDescent="0.4">
      <c r="A374" s="1"/>
      <c r="B374" s="913"/>
      <c r="C374" s="932">
        <v>9</v>
      </c>
      <c r="D374" s="933" t="s">
        <v>47</v>
      </c>
      <c r="E374" s="934"/>
      <c r="F374" s="935"/>
      <c r="G374" s="936"/>
      <c r="H374" s="937"/>
      <c r="I374" s="938"/>
      <c r="J374" s="75"/>
      <c r="K374" s="76"/>
      <c r="L374" s="941"/>
      <c r="M374" s="990"/>
      <c r="N374" s="991"/>
      <c r="O374" s="992"/>
      <c r="P374" s="1"/>
      <c r="Q374" s="4"/>
      <c r="R374" s="4"/>
      <c r="S374" s="4"/>
      <c r="T374" s="4"/>
      <c r="U374" s="4"/>
      <c r="V374" s="4"/>
      <c r="W374" s="4"/>
      <c r="X374" s="4"/>
      <c r="Y374" s="4"/>
      <c r="Z374" s="4"/>
      <c r="AA374" s="4"/>
      <c r="AB374" s="4"/>
      <c r="AC374" s="4"/>
      <c r="AD374" s="4"/>
      <c r="AE374" s="4"/>
      <c r="AF374" s="4"/>
      <c r="AG374" s="4"/>
      <c r="AH374" s="4"/>
      <c r="AI374" s="4"/>
      <c r="AJ374" s="4"/>
      <c r="AK374" s="4"/>
      <c r="AL374" s="4"/>
      <c r="AM374" s="4"/>
      <c r="AN374" s="3"/>
    </row>
    <row r="375" spans="1:40" ht="15" thickBot="1" x14ac:dyDescent="0.4">
      <c r="A375" s="1"/>
      <c r="B375" s="885"/>
      <c r="C375" s="886">
        <v>9.1</v>
      </c>
      <c r="D375" s="1077" t="s">
        <v>48</v>
      </c>
      <c r="E375" s="888" t="s">
        <v>49</v>
      </c>
      <c r="F375" s="889" t="s">
        <v>494</v>
      </c>
      <c r="G375" s="890">
        <f>SUM(G376:G390)</f>
        <v>6</v>
      </c>
      <c r="H375" s="891">
        <f>SUM(H376:H390)</f>
        <v>12</v>
      </c>
      <c r="I375" s="912" t="s">
        <v>224</v>
      </c>
      <c r="J375" s="939"/>
      <c r="K375" s="940"/>
      <c r="L375" s="895"/>
      <c r="M375" s="975"/>
      <c r="N375" s="976"/>
      <c r="O375" s="897"/>
      <c r="P375" s="1"/>
      <c r="Q375" s="4"/>
      <c r="R375" s="4"/>
      <c r="S375" s="4"/>
      <c r="T375" s="4"/>
      <c r="U375" s="4"/>
      <c r="V375" s="4"/>
      <c r="W375" s="4"/>
      <c r="X375" s="4"/>
      <c r="Y375" s="4"/>
      <c r="Z375" s="4"/>
      <c r="AA375" s="4"/>
      <c r="AB375" s="4"/>
      <c r="AC375" s="4"/>
      <c r="AD375" s="4"/>
      <c r="AE375" s="4"/>
      <c r="AF375" s="4"/>
      <c r="AG375" s="4"/>
      <c r="AH375" s="4"/>
      <c r="AI375" s="4"/>
      <c r="AJ375" s="4"/>
      <c r="AK375" s="4"/>
      <c r="AL375" s="4"/>
      <c r="AM375" s="4"/>
      <c r="AN375" s="3"/>
    </row>
    <row r="376" spans="1:40" s="40" customFormat="1" ht="15" thickBot="1" x14ac:dyDescent="0.4">
      <c r="A376" s="25"/>
      <c r="B376" s="1122" t="s">
        <v>495</v>
      </c>
      <c r="C376" s="344"/>
      <c r="D376" s="183"/>
      <c r="E376" s="345"/>
      <c r="F376" s="1115">
        <v>1</v>
      </c>
      <c r="G376" s="185"/>
      <c r="H376" s="186"/>
      <c r="I376" s="187"/>
      <c r="J376" s="893"/>
      <c r="K376" s="894"/>
      <c r="L376" s="189"/>
      <c r="M376" s="188"/>
      <c r="N376" s="444" t="s">
        <v>90</v>
      </c>
      <c r="O376" s="190"/>
      <c r="P376" s="25"/>
      <c r="Q376" s="99"/>
      <c r="R376" s="99"/>
      <c r="S376" s="99"/>
      <c r="T376" s="99"/>
      <c r="U376" s="99"/>
      <c r="V376" s="99"/>
      <c r="W376" s="99"/>
      <c r="X376" s="99"/>
      <c r="Y376" s="99"/>
      <c r="Z376" s="99"/>
      <c r="AA376" s="99"/>
      <c r="AB376" s="99"/>
      <c r="AC376" s="99"/>
      <c r="AD376" s="99"/>
      <c r="AE376" s="99"/>
      <c r="AF376" s="99"/>
      <c r="AG376" s="99"/>
      <c r="AH376" s="99"/>
      <c r="AI376" s="99"/>
      <c r="AJ376" s="99"/>
      <c r="AK376" s="99"/>
      <c r="AL376" s="99"/>
      <c r="AM376" s="99"/>
      <c r="AN376" s="39"/>
    </row>
    <row r="377" spans="1:40" s="40" customFormat="1" ht="15" thickBot="1" x14ac:dyDescent="0.4">
      <c r="A377" s="25"/>
      <c r="B377" s="1123"/>
      <c r="C377" s="346"/>
      <c r="D377" s="233"/>
      <c r="E377" s="348"/>
      <c r="F377" s="1116"/>
      <c r="G377" s="195"/>
      <c r="H377" s="196"/>
      <c r="I377" s="197"/>
      <c r="J377" s="218"/>
      <c r="K377" s="188"/>
      <c r="L377" s="199"/>
      <c r="M377" s="198"/>
      <c r="N377" s="445" t="s">
        <v>90</v>
      </c>
      <c r="O377" s="200"/>
      <c r="P377" s="25"/>
      <c r="Q377" s="99"/>
      <c r="R377" s="99"/>
      <c r="S377" s="99"/>
      <c r="T377" s="99"/>
      <c r="U377" s="99"/>
      <c r="V377" s="99"/>
      <c r="W377" s="99"/>
      <c r="X377" s="99"/>
      <c r="Y377" s="99"/>
      <c r="Z377" s="99"/>
      <c r="AA377" s="99"/>
      <c r="AB377" s="99"/>
      <c r="AC377" s="99"/>
      <c r="AD377" s="99"/>
      <c r="AE377" s="99"/>
      <c r="AF377" s="99"/>
      <c r="AG377" s="99"/>
      <c r="AH377" s="99"/>
      <c r="AI377" s="99"/>
      <c r="AJ377" s="99"/>
      <c r="AK377" s="99"/>
      <c r="AL377" s="99"/>
      <c r="AM377" s="99"/>
      <c r="AN377" s="39"/>
    </row>
    <row r="378" spans="1:40" s="40" customFormat="1" ht="15" thickBot="1" x14ac:dyDescent="0.4">
      <c r="A378" s="25"/>
      <c r="B378" s="1123"/>
      <c r="C378" s="344"/>
      <c r="D378" s="183"/>
      <c r="E378" s="345"/>
      <c r="F378" s="1115">
        <v>1</v>
      </c>
      <c r="G378" s="185">
        <v>1</v>
      </c>
      <c r="H378" s="186">
        <v>1</v>
      </c>
      <c r="I378" s="187"/>
      <c r="J378" s="204"/>
      <c r="K378" s="198"/>
      <c r="L378" s="757"/>
      <c r="M378" s="188" t="s">
        <v>818</v>
      </c>
      <c r="N378" s="444" t="s">
        <v>93</v>
      </c>
      <c r="O378" s="190"/>
      <c r="P378" s="25"/>
      <c r="Q378" s="99"/>
      <c r="R378" s="99"/>
      <c r="S378" s="99"/>
      <c r="T378" s="99"/>
      <c r="U378" s="99"/>
      <c r="V378" s="99"/>
      <c r="W378" s="99"/>
      <c r="X378" s="99"/>
      <c r="Y378" s="99"/>
      <c r="Z378" s="99"/>
      <c r="AA378" s="99"/>
      <c r="AB378" s="99"/>
      <c r="AC378" s="99"/>
      <c r="AD378" s="99"/>
      <c r="AE378" s="99"/>
      <c r="AF378" s="99"/>
      <c r="AG378" s="99"/>
      <c r="AH378" s="99"/>
      <c r="AI378" s="99"/>
      <c r="AJ378" s="99"/>
      <c r="AK378" s="99"/>
      <c r="AL378" s="99"/>
      <c r="AM378" s="99"/>
      <c r="AN378" s="39"/>
    </row>
    <row r="379" spans="1:40" s="40" customFormat="1" ht="15" thickBot="1" x14ac:dyDescent="0.4">
      <c r="A379" s="25"/>
      <c r="B379" s="1123"/>
      <c r="C379" s="346"/>
      <c r="D379" s="233"/>
      <c r="E379" s="348"/>
      <c r="F379" s="1116"/>
      <c r="G379" s="195">
        <v>1</v>
      </c>
      <c r="H379" s="196">
        <v>1</v>
      </c>
      <c r="I379" s="197"/>
      <c r="J379" s="755" t="s">
        <v>496</v>
      </c>
      <c r="K379" s="756"/>
      <c r="L379" s="760" t="s">
        <v>498</v>
      </c>
      <c r="M379" s="198" t="s">
        <v>818</v>
      </c>
      <c r="N379" s="445" t="s">
        <v>93</v>
      </c>
      <c r="O379" s="200" t="s">
        <v>500</v>
      </c>
      <c r="P379" s="25"/>
      <c r="Q379" s="99"/>
      <c r="R379" s="99"/>
      <c r="S379" s="99"/>
      <c r="T379" s="99"/>
      <c r="U379" s="99"/>
      <c r="V379" s="99"/>
      <c r="W379" s="99"/>
      <c r="X379" s="99"/>
      <c r="Y379" s="99"/>
      <c r="Z379" s="99"/>
      <c r="AA379" s="99"/>
      <c r="AB379" s="99"/>
      <c r="AC379" s="99"/>
      <c r="AD379" s="99"/>
      <c r="AE379" s="99"/>
      <c r="AF379" s="99"/>
      <c r="AG379" s="99"/>
      <c r="AH379" s="99"/>
      <c r="AI379" s="99"/>
      <c r="AJ379" s="99"/>
      <c r="AK379" s="99"/>
      <c r="AL379" s="99"/>
      <c r="AM379" s="99"/>
      <c r="AN379" s="39"/>
    </row>
    <row r="380" spans="1:40" s="40" customFormat="1" ht="15" thickBot="1" x14ac:dyDescent="0.4">
      <c r="A380" s="25"/>
      <c r="B380" s="1123"/>
      <c r="C380" s="678"/>
      <c r="D380" s="158"/>
      <c r="E380" s="679"/>
      <c r="F380" s="737"/>
      <c r="G380" s="246"/>
      <c r="H380" s="247">
        <v>1</v>
      </c>
      <c r="I380" s="292"/>
      <c r="J380" s="755" t="s">
        <v>497</v>
      </c>
      <c r="K380" s="759"/>
      <c r="L380" s="251" t="s">
        <v>502</v>
      </c>
      <c r="M380" s="250" t="s">
        <v>499</v>
      </c>
      <c r="N380" s="451" t="s">
        <v>93</v>
      </c>
      <c r="O380" s="674" t="s">
        <v>500</v>
      </c>
      <c r="P380" s="25"/>
      <c r="Q380" s="99"/>
      <c r="R380" s="99"/>
      <c r="S380" s="99"/>
      <c r="T380" s="99"/>
      <c r="U380" s="99"/>
      <c r="V380" s="99"/>
      <c r="W380" s="99"/>
      <c r="X380" s="99"/>
      <c r="Y380" s="99"/>
      <c r="Z380" s="99"/>
      <c r="AA380" s="99"/>
      <c r="AB380" s="99"/>
      <c r="AC380" s="99"/>
      <c r="AD380" s="99"/>
      <c r="AE380" s="99"/>
      <c r="AF380" s="99"/>
      <c r="AG380" s="99"/>
      <c r="AH380" s="99"/>
      <c r="AI380" s="99"/>
      <c r="AJ380" s="99"/>
      <c r="AK380" s="99"/>
      <c r="AL380" s="99"/>
      <c r="AM380" s="99"/>
      <c r="AN380" s="39"/>
    </row>
    <row r="381" spans="1:40" s="40" customFormat="1" ht="15" thickBot="1" x14ac:dyDescent="0.4">
      <c r="A381" s="25"/>
      <c r="B381" s="1123"/>
      <c r="C381" s="344"/>
      <c r="D381" s="183"/>
      <c r="E381" s="345"/>
      <c r="F381" s="1115">
        <v>1</v>
      </c>
      <c r="G381" s="185"/>
      <c r="H381" s="186">
        <v>1</v>
      </c>
      <c r="I381" s="187"/>
      <c r="J381" s="218" t="s">
        <v>501</v>
      </c>
      <c r="K381" s="250"/>
      <c r="L381" s="189" t="s">
        <v>118</v>
      </c>
      <c r="M381" s="188" t="s">
        <v>499</v>
      </c>
      <c r="N381" s="444" t="s">
        <v>122</v>
      </c>
      <c r="O381" s="190" t="s">
        <v>500</v>
      </c>
      <c r="P381" s="25"/>
      <c r="Q381" s="99"/>
      <c r="R381" s="99"/>
      <c r="S381" s="99"/>
      <c r="T381" s="99"/>
      <c r="U381" s="99"/>
      <c r="V381" s="99"/>
      <c r="W381" s="99"/>
      <c r="X381" s="99"/>
      <c r="Y381" s="99"/>
      <c r="Z381" s="99"/>
      <c r="AA381" s="99"/>
      <c r="AB381" s="99"/>
      <c r="AC381" s="99"/>
      <c r="AD381" s="99"/>
      <c r="AE381" s="99"/>
      <c r="AF381" s="99"/>
      <c r="AG381" s="99"/>
      <c r="AH381" s="99"/>
      <c r="AI381" s="99"/>
      <c r="AJ381" s="99"/>
      <c r="AK381" s="99"/>
      <c r="AL381" s="99"/>
      <c r="AM381" s="99"/>
      <c r="AN381" s="39"/>
    </row>
    <row r="382" spans="1:40" s="40" customFormat="1" ht="15" thickBot="1" x14ac:dyDescent="0.4">
      <c r="A382" s="25"/>
      <c r="B382" s="1123"/>
      <c r="C382" s="350"/>
      <c r="D382" s="287"/>
      <c r="E382" s="351"/>
      <c r="F382" s="1125"/>
      <c r="G382" s="283">
        <v>1</v>
      </c>
      <c r="H382" s="284">
        <v>1</v>
      </c>
      <c r="I382" s="285"/>
      <c r="J382" s="218" t="s">
        <v>503</v>
      </c>
      <c r="K382" s="188"/>
      <c r="L382" s="782" t="s">
        <v>505</v>
      </c>
      <c r="M382" s="120" t="s">
        <v>818</v>
      </c>
      <c r="N382" s="449" t="s">
        <v>122</v>
      </c>
      <c r="O382" s="329" t="s">
        <v>500</v>
      </c>
      <c r="P382" s="25"/>
      <c r="Q382" s="99"/>
      <c r="R382" s="99"/>
      <c r="S382" s="99"/>
      <c r="T382" s="99"/>
      <c r="U382" s="99"/>
      <c r="V382" s="99"/>
      <c r="W382" s="99"/>
      <c r="X382" s="99"/>
      <c r="Y382" s="99"/>
      <c r="Z382" s="99"/>
      <c r="AA382" s="99"/>
      <c r="AB382" s="99"/>
      <c r="AC382" s="99"/>
      <c r="AD382" s="99"/>
      <c r="AE382" s="99"/>
      <c r="AF382" s="99"/>
      <c r="AG382" s="99"/>
      <c r="AH382" s="99"/>
      <c r="AI382" s="99"/>
      <c r="AJ382" s="99"/>
      <c r="AK382" s="99"/>
      <c r="AL382" s="99"/>
      <c r="AM382" s="99"/>
      <c r="AN382" s="39"/>
    </row>
    <row r="383" spans="1:40" s="40" customFormat="1" ht="15" thickBot="1" x14ac:dyDescent="0.4">
      <c r="A383" s="25"/>
      <c r="B383" s="1123"/>
      <c r="C383" s="344"/>
      <c r="D383" s="183"/>
      <c r="E383" s="345"/>
      <c r="F383" s="1115">
        <v>1</v>
      </c>
      <c r="G383" s="185">
        <v>1</v>
      </c>
      <c r="H383" s="186">
        <v>1</v>
      </c>
      <c r="I383" s="187"/>
      <c r="J383" s="780" t="s">
        <v>504</v>
      </c>
      <c r="K383" s="781"/>
      <c r="L383" s="757"/>
      <c r="M383" s="188" t="s">
        <v>818</v>
      </c>
      <c r="N383" s="444" t="s">
        <v>124</v>
      </c>
      <c r="O383" s="190"/>
      <c r="P383" s="25"/>
      <c r="Q383" s="99"/>
      <c r="R383" s="99"/>
      <c r="S383" s="99"/>
      <c r="T383" s="99"/>
      <c r="U383" s="99"/>
      <c r="V383" s="99"/>
      <c r="W383" s="99"/>
      <c r="X383" s="99"/>
      <c r="Y383" s="99"/>
      <c r="Z383" s="99"/>
      <c r="AA383" s="99"/>
      <c r="AB383" s="99"/>
      <c r="AC383" s="99"/>
      <c r="AD383" s="99"/>
      <c r="AE383" s="99"/>
      <c r="AF383" s="99"/>
      <c r="AG383" s="99"/>
      <c r="AH383" s="99"/>
      <c r="AI383" s="99"/>
      <c r="AJ383" s="99"/>
      <c r="AK383" s="99"/>
      <c r="AL383" s="99"/>
      <c r="AM383" s="99"/>
      <c r="AN383" s="39"/>
    </row>
    <row r="384" spans="1:40" s="40" customFormat="1" ht="15" thickBot="1" x14ac:dyDescent="0.4">
      <c r="A384" s="25"/>
      <c r="B384" s="1123"/>
      <c r="C384" s="346"/>
      <c r="D384" s="233"/>
      <c r="E384" s="348"/>
      <c r="F384" s="1116"/>
      <c r="G384" s="195"/>
      <c r="H384" s="196">
        <v>1</v>
      </c>
      <c r="I384" s="197"/>
      <c r="J384" s="755" t="s">
        <v>506</v>
      </c>
      <c r="K384" s="756"/>
      <c r="L384" s="199" t="s">
        <v>153</v>
      </c>
      <c r="M384" s="198" t="s">
        <v>499</v>
      </c>
      <c r="N384" s="445" t="s">
        <v>124</v>
      </c>
      <c r="O384" s="200" t="s">
        <v>500</v>
      </c>
      <c r="P384" s="25"/>
      <c r="Q384" s="99"/>
      <c r="R384" s="99"/>
      <c r="S384" s="99"/>
      <c r="T384" s="99"/>
      <c r="U384" s="99"/>
      <c r="V384" s="99"/>
      <c r="W384" s="99"/>
      <c r="X384" s="99"/>
      <c r="Y384" s="99"/>
      <c r="Z384" s="99"/>
      <c r="AA384" s="99"/>
      <c r="AB384" s="99"/>
      <c r="AC384" s="99"/>
      <c r="AD384" s="99"/>
      <c r="AE384" s="99"/>
      <c r="AF384" s="99"/>
      <c r="AG384" s="99"/>
      <c r="AH384" s="99"/>
      <c r="AI384" s="99"/>
      <c r="AJ384" s="99"/>
      <c r="AK384" s="99"/>
      <c r="AL384" s="99"/>
      <c r="AM384" s="99"/>
      <c r="AN384" s="39"/>
    </row>
    <row r="385" spans="1:40" s="40" customFormat="1" ht="15" thickBot="1" x14ac:dyDescent="0.4">
      <c r="A385" s="25"/>
      <c r="B385" s="1123"/>
      <c r="C385" s="344"/>
      <c r="D385" s="183"/>
      <c r="E385" s="345"/>
      <c r="F385" s="1115">
        <v>1</v>
      </c>
      <c r="G385" s="185">
        <v>1</v>
      </c>
      <c r="H385" s="186">
        <v>1</v>
      </c>
      <c r="I385" s="187"/>
      <c r="J385" s="204" t="s">
        <v>507</v>
      </c>
      <c r="K385" s="198"/>
      <c r="L385" s="757" t="s">
        <v>108</v>
      </c>
      <c r="M385" s="188" t="s">
        <v>818</v>
      </c>
      <c r="N385" s="444" t="s">
        <v>128</v>
      </c>
      <c r="O385" s="190" t="s">
        <v>500</v>
      </c>
      <c r="P385" s="25"/>
      <c r="Q385" s="99"/>
      <c r="R385" s="99"/>
      <c r="S385" s="99"/>
      <c r="T385" s="99"/>
      <c r="U385" s="99"/>
      <c r="V385" s="99"/>
      <c r="W385" s="99"/>
      <c r="X385" s="99"/>
      <c r="Y385" s="99"/>
      <c r="Z385" s="99"/>
      <c r="AA385" s="99"/>
      <c r="AB385" s="99"/>
      <c r="AC385" s="99"/>
      <c r="AD385" s="99"/>
      <c r="AE385" s="99"/>
      <c r="AF385" s="99"/>
      <c r="AG385" s="99"/>
      <c r="AH385" s="99"/>
      <c r="AI385" s="99"/>
      <c r="AJ385" s="99"/>
      <c r="AK385" s="99"/>
      <c r="AL385" s="99"/>
      <c r="AM385" s="99"/>
      <c r="AN385" s="39"/>
    </row>
    <row r="386" spans="1:40" s="40" customFormat="1" ht="15" thickBot="1" x14ac:dyDescent="0.4">
      <c r="A386" s="25"/>
      <c r="B386" s="1123"/>
      <c r="C386" s="346"/>
      <c r="D386" s="233"/>
      <c r="E386" s="348"/>
      <c r="F386" s="1116"/>
      <c r="G386" s="195"/>
      <c r="H386" s="196"/>
      <c r="I386" s="197"/>
      <c r="J386" s="755" t="s">
        <v>508</v>
      </c>
      <c r="K386" s="756"/>
      <c r="L386" s="859"/>
      <c r="M386" s="198" t="s">
        <v>827</v>
      </c>
      <c r="N386" s="445" t="s">
        <v>128</v>
      </c>
      <c r="O386" s="200"/>
      <c r="P386" s="25"/>
      <c r="Q386" s="99"/>
      <c r="R386" s="99"/>
      <c r="S386" s="99"/>
      <c r="T386" s="99"/>
      <c r="U386" s="99"/>
      <c r="V386" s="99"/>
      <c r="W386" s="99"/>
      <c r="X386" s="99"/>
      <c r="Y386" s="99"/>
      <c r="Z386" s="99"/>
      <c r="AA386" s="99"/>
      <c r="AB386" s="99"/>
      <c r="AC386" s="99"/>
      <c r="AD386" s="99"/>
      <c r="AE386" s="99"/>
      <c r="AF386" s="99"/>
      <c r="AG386" s="99"/>
      <c r="AH386" s="99"/>
      <c r="AI386" s="99"/>
      <c r="AJ386" s="99"/>
      <c r="AK386" s="99"/>
      <c r="AL386" s="99"/>
      <c r="AM386" s="99"/>
      <c r="AN386" s="39"/>
    </row>
    <row r="387" spans="1:40" s="40" customFormat="1" ht="15" thickBot="1" x14ac:dyDescent="0.4">
      <c r="A387" s="25"/>
      <c r="B387" s="1123"/>
      <c r="C387" s="344"/>
      <c r="D387" s="183"/>
      <c r="E387" s="345"/>
      <c r="F387" s="1115">
        <v>1</v>
      </c>
      <c r="G387" s="185">
        <v>1</v>
      </c>
      <c r="H387" s="186">
        <v>1</v>
      </c>
      <c r="I387" s="187"/>
      <c r="J387" s="857" t="s">
        <v>826</v>
      </c>
      <c r="K387" s="858"/>
      <c r="L387" s="757" t="s">
        <v>510</v>
      </c>
      <c r="M387" s="188" t="s">
        <v>818</v>
      </c>
      <c r="N387" s="444" t="s">
        <v>103</v>
      </c>
      <c r="O387" s="190" t="s">
        <v>500</v>
      </c>
      <c r="P387" s="25"/>
      <c r="Q387" s="99"/>
      <c r="R387" s="99"/>
      <c r="S387" s="99"/>
      <c r="T387" s="99"/>
      <c r="U387" s="99"/>
      <c r="V387" s="99"/>
      <c r="W387" s="99"/>
      <c r="X387" s="99"/>
      <c r="Y387" s="99"/>
      <c r="Z387" s="99"/>
      <c r="AA387" s="99"/>
      <c r="AB387" s="99"/>
      <c r="AC387" s="99"/>
      <c r="AD387" s="99"/>
      <c r="AE387" s="99"/>
      <c r="AF387" s="99"/>
      <c r="AG387" s="99"/>
      <c r="AH387" s="99"/>
      <c r="AI387" s="99"/>
      <c r="AJ387" s="99"/>
      <c r="AK387" s="99"/>
      <c r="AL387" s="99"/>
      <c r="AM387" s="99"/>
      <c r="AN387" s="39"/>
    </row>
    <row r="388" spans="1:40" s="40" customFormat="1" ht="30" customHeight="1" thickBot="1" x14ac:dyDescent="0.4">
      <c r="A388" s="25"/>
      <c r="B388" s="1123"/>
      <c r="C388" s="346"/>
      <c r="D388" s="233"/>
      <c r="E388" s="348"/>
      <c r="F388" s="1116"/>
      <c r="G388" s="195"/>
      <c r="H388" s="196">
        <v>1</v>
      </c>
      <c r="I388" s="197"/>
      <c r="J388" s="755" t="s">
        <v>509</v>
      </c>
      <c r="K388" s="756"/>
      <c r="L388" s="199" t="s">
        <v>512</v>
      </c>
      <c r="M388" s="198" t="s">
        <v>499</v>
      </c>
      <c r="N388" s="445" t="s">
        <v>103</v>
      </c>
      <c r="O388" s="200" t="s">
        <v>500</v>
      </c>
      <c r="P388" s="25"/>
      <c r="Q388" s="99"/>
      <c r="R388" s="99"/>
      <c r="S388" s="99"/>
      <c r="T388" s="99"/>
      <c r="U388" s="99"/>
      <c r="V388" s="99"/>
      <c r="W388" s="99"/>
      <c r="X388" s="99"/>
      <c r="Y388" s="99"/>
      <c r="Z388" s="99"/>
      <c r="AA388" s="99"/>
      <c r="AB388" s="99"/>
      <c r="AC388" s="99"/>
      <c r="AD388" s="99"/>
      <c r="AE388" s="99"/>
      <c r="AF388" s="99"/>
      <c r="AG388" s="99"/>
      <c r="AH388" s="99"/>
      <c r="AI388" s="99"/>
      <c r="AJ388" s="99"/>
      <c r="AK388" s="99"/>
      <c r="AL388" s="99"/>
      <c r="AM388" s="99"/>
      <c r="AN388" s="39"/>
    </row>
    <row r="389" spans="1:40" s="40" customFormat="1" ht="15" thickBot="1" x14ac:dyDescent="0.4">
      <c r="A389" s="25"/>
      <c r="B389" s="1123"/>
      <c r="C389" s="344"/>
      <c r="D389" s="349"/>
      <c r="E389" s="345"/>
      <c r="F389" s="1115">
        <v>1</v>
      </c>
      <c r="G389" s="185"/>
      <c r="H389" s="186">
        <v>1</v>
      </c>
      <c r="I389" s="187"/>
      <c r="J389" s="204" t="s">
        <v>511</v>
      </c>
      <c r="K389" s="198"/>
      <c r="L389" s="199" t="s">
        <v>515</v>
      </c>
      <c r="M389" s="188" t="s">
        <v>516</v>
      </c>
      <c r="N389" s="444" t="s">
        <v>106</v>
      </c>
      <c r="O389" s="190" t="s">
        <v>517</v>
      </c>
      <c r="P389" s="25"/>
      <c r="Q389" s="99"/>
      <c r="R389" s="99"/>
      <c r="S389" s="99"/>
      <c r="T389" s="99"/>
      <c r="U389" s="99"/>
      <c r="V389" s="99"/>
      <c r="W389" s="99"/>
      <c r="X389" s="99"/>
      <c r="Y389" s="99"/>
      <c r="Z389" s="99"/>
      <c r="AA389" s="99"/>
      <c r="AB389" s="99"/>
      <c r="AC389" s="99"/>
      <c r="AD389" s="99"/>
      <c r="AE389" s="99"/>
      <c r="AF389" s="99"/>
      <c r="AG389" s="99"/>
      <c r="AH389" s="99"/>
      <c r="AI389" s="99"/>
      <c r="AJ389" s="99"/>
      <c r="AK389" s="99"/>
      <c r="AL389" s="99"/>
      <c r="AM389" s="99"/>
      <c r="AN389" s="39"/>
    </row>
    <row r="390" spans="1:40" s="40" customFormat="1" ht="15" thickBot="1" x14ac:dyDescent="0.4">
      <c r="A390" s="25"/>
      <c r="B390" s="1124"/>
      <c r="C390" s="346"/>
      <c r="D390" s="376"/>
      <c r="E390" s="348"/>
      <c r="F390" s="1116"/>
      <c r="G390" s="195"/>
      <c r="H390" s="196">
        <v>1</v>
      </c>
      <c r="I390" s="197"/>
      <c r="J390" s="218" t="s">
        <v>514</v>
      </c>
      <c r="K390" s="188"/>
      <c r="L390" s="199" t="s">
        <v>515</v>
      </c>
      <c r="M390" s="188" t="s">
        <v>516</v>
      </c>
      <c r="N390" s="445" t="s">
        <v>106</v>
      </c>
      <c r="O390" s="190" t="s">
        <v>517</v>
      </c>
      <c r="P390" s="25"/>
      <c r="Q390" s="99"/>
      <c r="R390" s="99"/>
      <c r="S390" s="99"/>
      <c r="T390" s="99"/>
      <c r="U390" s="99"/>
      <c r="V390" s="99"/>
      <c r="W390" s="99"/>
      <c r="X390" s="99"/>
      <c r="Y390" s="99"/>
      <c r="Z390" s="99"/>
      <c r="AA390" s="99"/>
      <c r="AB390" s="99"/>
      <c r="AC390" s="99"/>
      <c r="AD390" s="99"/>
      <c r="AE390" s="99"/>
      <c r="AF390" s="99"/>
      <c r="AG390" s="99"/>
      <c r="AH390" s="99"/>
      <c r="AI390" s="99"/>
      <c r="AJ390" s="99"/>
      <c r="AK390" s="99"/>
      <c r="AL390" s="99"/>
      <c r="AM390" s="99"/>
      <c r="AN390" s="39"/>
    </row>
    <row r="391" spans="1:40" ht="15" thickBot="1" x14ac:dyDescent="0.4">
      <c r="A391" s="1"/>
      <c r="B391" s="898"/>
      <c r="C391" s="899">
        <v>9.1999999999999993</v>
      </c>
      <c r="D391" s="1070" t="s">
        <v>50</v>
      </c>
      <c r="E391" s="901" t="s">
        <v>51</v>
      </c>
      <c r="F391" s="902">
        <f>SUM(F392:F410)</f>
        <v>38</v>
      </c>
      <c r="G391" s="903">
        <f>SUM(G392:G410)</f>
        <v>1</v>
      </c>
      <c r="H391" s="904">
        <f>SUM(H392:H410)</f>
        <v>30.375</v>
      </c>
      <c r="I391" s="909" t="s">
        <v>132</v>
      </c>
      <c r="J391" s="204" t="s">
        <v>518</v>
      </c>
      <c r="K391" s="198"/>
      <c r="L391" s="908"/>
      <c r="M391" s="945"/>
      <c r="N391" s="947"/>
      <c r="O391" s="948"/>
      <c r="P391" s="1"/>
      <c r="Q391" s="4"/>
      <c r="R391" s="4"/>
      <c r="S391" s="4"/>
      <c r="T391" s="4"/>
      <c r="U391" s="4"/>
      <c r="V391" s="4"/>
      <c r="W391" s="4"/>
      <c r="X391" s="4"/>
      <c r="Y391" s="4"/>
      <c r="Z391" s="4"/>
      <c r="AA391" s="4"/>
      <c r="AB391" s="4"/>
      <c r="AC391" s="4"/>
      <c r="AD391" s="4"/>
      <c r="AE391" s="4"/>
      <c r="AF391" s="4"/>
      <c r="AG391" s="4"/>
      <c r="AH391" s="4"/>
      <c r="AI391" s="4"/>
      <c r="AJ391" s="4"/>
      <c r="AK391" s="4"/>
      <c r="AL391" s="4"/>
      <c r="AM391" s="4"/>
      <c r="AN391" s="3"/>
    </row>
    <row r="392" spans="1:40" s="40" customFormat="1" ht="15" thickBot="1" x14ac:dyDescent="0.4">
      <c r="A392" s="25"/>
      <c r="B392" s="1122" t="s">
        <v>519</v>
      </c>
      <c r="C392" s="344"/>
      <c r="D392" s="183"/>
      <c r="E392" s="384"/>
      <c r="F392" s="1127">
        <v>6</v>
      </c>
      <c r="G392" s="232"/>
      <c r="H392" s="305">
        <v>10</v>
      </c>
      <c r="I392" s="305">
        <v>80</v>
      </c>
      <c r="J392" s="906"/>
      <c r="K392" s="907"/>
      <c r="L392" s="302"/>
      <c r="M392" s="302"/>
      <c r="N392" s="458" t="s">
        <v>90</v>
      </c>
      <c r="O392" s="653" t="s">
        <v>522</v>
      </c>
      <c r="P392" s="25"/>
      <c r="Q392" s="99"/>
      <c r="R392" s="99"/>
      <c r="S392" s="99"/>
      <c r="T392" s="99"/>
      <c r="U392" s="99"/>
      <c r="V392" s="99"/>
      <c r="W392" s="99"/>
      <c r="X392" s="99"/>
      <c r="Y392" s="99"/>
      <c r="Z392" s="99"/>
      <c r="AA392" s="99"/>
      <c r="AB392" s="99"/>
      <c r="AC392" s="99"/>
      <c r="AD392" s="99"/>
      <c r="AE392" s="99"/>
      <c r="AF392" s="99"/>
      <c r="AG392" s="99"/>
      <c r="AH392" s="99"/>
      <c r="AI392" s="99"/>
      <c r="AJ392" s="99"/>
      <c r="AK392" s="99"/>
      <c r="AL392" s="99"/>
      <c r="AM392" s="99"/>
      <c r="AN392" s="39"/>
    </row>
    <row r="393" spans="1:40" s="40" customFormat="1" ht="58.5" thickBot="1" x14ac:dyDescent="0.4">
      <c r="A393" s="25"/>
      <c r="B393" s="1123"/>
      <c r="C393" s="350"/>
      <c r="D393" s="287"/>
      <c r="E393" s="385"/>
      <c r="F393" s="1128"/>
      <c r="G393" s="166"/>
      <c r="H393" s="377"/>
      <c r="I393" s="377"/>
      <c r="J393" s="354" t="s">
        <v>520</v>
      </c>
      <c r="K393" s="783" t="s">
        <v>521</v>
      </c>
      <c r="L393" s="379"/>
      <c r="M393" s="378"/>
      <c r="N393" s="390" t="s">
        <v>90</v>
      </c>
      <c r="O393" s="380"/>
      <c r="P393" s="25"/>
      <c r="Q393" s="99"/>
      <c r="R393" s="99"/>
      <c r="S393" s="99"/>
      <c r="T393" s="99"/>
      <c r="U393" s="99"/>
      <c r="V393" s="99"/>
      <c r="W393" s="99"/>
      <c r="X393" s="99"/>
      <c r="Y393" s="99"/>
      <c r="Z393" s="99"/>
      <c r="AA393" s="99"/>
      <c r="AB393" s="99"/>
      <c r="AC393" s="99"/>
      <c r="AD393" s="99"/>
      <c r="AE393" s="99"/>
      <c r="AF393" s="99"/>
      <c r="AG393" s="99"/>
      <c r="AH393" s="99"/>
      <c r="AI393" s="99"/>
      <c r="AJ393" s="99"/>
      <c r="AK393" s="99"/>
      <c r="AL393" s="99"/>
      <c r="AM393" s="99"/>
      <c r="AN393" s="39"/>
    </row>
    <row r="394" spans="1:40" s="40" customFormat="1" ht="15" thickBot="1" x14ac:dyDescent="0.4">
      <c r="A394" s="25"/>
      <c r="B394" s="1123"/>
      <c r="C394" s="369"/>
      <c r="D394" s="183"/>
      <c r="E394" s="372"/>
      <c r="F394" s="1127">
        <v>6</v>
      </c>
      <c r="G394" s="304"/>
      <c r="H394" s="305">
        <v>1</v>
      </c>
      <c r="I394" s="305">
        <v>8</v>
      </c>
      <c r="J394" s="378"/>
      <c r="K394" s="378"/>
      <c r="L394" s="355"/>
      <c r="M394" s="354"/>
      <c r="N394" s="455" t="s">
        <v>93</v>
      </c>
      <c r="O394" s="356" t="s">
        <v>524</v>
      </c>
      <c r="P394" s="25"/>
      <c r="Q394" s="99"/>
      <c r="R394" s="99"/>
      <c r="S394" s="99"/>
      <c r="T394" s="99"/>
      <c r="U394" s="99"/>
      <c r="V394" s="99"/>
      <c r="W394" s="99"/>
      <c r="X394" s="99"/>
      <c r="Y394" s="99"/>
      <c r="Z394" s="99"/>
      <c r="AA394" s="99"/>
      <c r="AB394" s="99"/>
      <c r="AC394" s="99"/>
      <c r="AD394" s="99"/>
      <c r="AE394" s="99"/>
      <c r="AF394" s="99"/>
      <c r="AG394" s="99"/>
      <c r="AH394" s="99"/>
      <c r="AI394" s="99"/>
      <c r="AJ394" s="99"/>
      <c r="AK394" s="99"/>
      <c r="AL394" s="99"/>
      <c r="AM394" s="99"/>
      <c r="AN394" s="39"/>
    </row>
    <row r="395" spans="1:40" s="40" customFormat="1" ht="26" x14ac:dyDescent="0.35">
      <c r="A395" s="25"/>
      <c r="B395" s="1123"/>
      <c r="C395" s="370"/>
      <c r="D395" s="381"/>
      <c r="E395" s="373"/>
      <c r="F395" s="1129"/>
      <c r="G395" s="297"/>
      <c r="H395" s="65"/>
      <c r="I395" s="65"/>
      <c r="J395" s="434" t="s">
        <v>523</v>
      </c>
      <c r="K395" s="434" t="s">
        <v>820</v>
      </c>
      <c r="L395" s="65"/>
      <c r="M395" s="65"/>
      <c r="N395" s="295" t="s">
        <v>93</v>
      </c>
      <c r="O395" s="382"/>
      <c r="P395" s="25"/>
      <c r="Q395" s="99"/>
      <c r="R395" s="99"/>
      <c r="S395" s="99"/>
      <c r="T395" s="99"/>
      <c r="U395" s="99"/>
      <c r="V395" s="99"/>
      <c r="W395" s="99"/>
      <c r="X395" s="99"/>
      <c r="Y395" s="99"/>
      <c r="Z395" s="99"/>
      <c r="AA395" s="99"/>
      <c r="AB395" s="99"/>
      <c r="AC395" s="99"/>
      <c r="AD395" s="99"/>
      <c r="AE395" s="99"/>
      <c r="AF395" s="99"/>
      <c r="AG395" s="99"/>
      <c r="AH395" s="99"/>
      <c r="AI395" s="99"/>
      <c r="AJ395" s="99"/>
      <c r="AK395" s="99"/>
      <c r="AL395" s="99"/>
      <c r="AM395" s="99"/>
      <c r="AN395" s="39"/>
    </row>
    <row r="396" spans="1:40" s="40" customFormat="1" x14ac:dyDescent="0.35">
      <c r="A396" s="25"/>
      <c r="B396" s="1123"/>
      <c r="C396" s="370"/>
      <c r="D396" s="381"/>
      <c r="E396" s="373"/>
      <c r="F396" s="1129"/>
      <c r="G396" s="299"/>
      <c r="H396" s="167">
        <v>1</v>
      </c>
      <c r="I396" s="167">
        <v>8</v>
      </c>
      <c r="J396" s="654"/>
      <c r="K396" s="68"/>
      <c r="L396" s="294"/>
      <c r="M396" s="68"/>
      <c r="N396" s="295" t="s">
        <v>93</v>
      </c>
      <c r="O396" s="311" t="s">
        <v>418</v>
      </c>
      <c r="P396" s="25"/>
      <c r="Q396" s="99"/>
      <c r="R396" s="99"/>
      <c r="S396" s="99"/>
      <c r="T396" s="99"/>
      <c r="U396" s="99"/>
      <c r="V396" s="99"/>
      <c r="W396" s="99"/>
      <c r="X396" s="99"/>
      <c r="Y396" s="99"/>
      <c r="Z396" s="99"/>
      <c r="AA396" s="99"/>
      <c r="AB396" s="99"/>
      <c r="AC396" s="99"/>
      <c r="AD396" s="99"/>
      <c r="AE396" s="99"/>
      <c r="AF396" s="99"/>
      <c r="AG396" s="99"/>
      <c r="AH396" s="99"/>
      <c r="AI396" s="99"/>
      <c r="AJ396" s="99"/>
      <c r="AK396" s="99"/>
      <c r="AL396" s="99"/>
      <c r="AM396" s="99"/>
      <c r="AN396" s="39"/>
    </row>
    <row r="397" spans="1:40" s="40" customFormat="1" ht="26" x14ac:dyDescent="0.35">
      <c r="A397" s="25"/>
      <c r="B397" s="1123"/>
      <c r="C397" s="370"/>
      <c r="D397" s="381"/>
      <c r="E397" s="373"/>
      <c r="F397" s="1129"/>
      <c r="G397" s="299"/>
      <c r="H397" s="167">
        <v>10.375</v>
      </c>
      <c r="I397" s="167">
        <v>83</v>
      </c>
      <c r="J397" s="68" t="s">
        <v>525</v>
      </c>
      <c r="K397" s="68"/>
      <c r="L397" s="294"/>
      <c r="M397" s="68"/>
      <c r="N397" s="295" t="s">
        <v>93</v>
      </c>
      <c r="O397" s="311" t="s">
        <v>527</v>
      </c>
      <c r="P397" s="25"/>
      <c r="Q397" s="99"/>
      <c r="R397" s="99"/>
      <c r="S397" s="99"/>
      <c r="T397" s="99"/>
      <c r="U397" s="99"/>
      <c r="V397" s="99"/>
      <c r="W397" s="99"/>
      <c r="X397" s="99"/>
      <c r="Y397" s="99"/>
      <c r="Z397" s="99"/>
      <c r="AA397" s="99"/>
      <c r="AB397" s="99"/>
      <c r="AC397" s="99"/>
      <c r="AD397" s="99"/>
      <c r="AE397" s="99"/>
      <c r="AF397" s="99"/>
      <c r="AG397" s="99"/>
      <c r="AH397" s="99"/>
      <c r="AI397" s="99"/>
      <c r="AJ397" s="99"/>
      <c r="AK397" s="99"/>
      <c r="AL397" s="99"/>
      <c r="AM397" s="99"/>
      <c r="AN397" s="39"/>
    </row>
    <row r="398" spans="1:40" s="40" customFormat="1" ht="26.5" thickBot="1" x14ac:dyDescent="0.4">
      <c r="A398" s="25"/>
      <c r="B398" s="1123"/>
      <c r="C398" s="386"/>
      <c r="D398" s="387"/>
      <c r="E398" s="388"/>
      <c r="F398" s="1129"/>
      <c r="G398" s="389"/>
      <c r="H398" s="377"/>
      <c r="I398" s="377"/>
      <c r="J398" s="68" t="s">
        <v>526</v>
      </c>
      <c r="K398" s="68"/>
      <c r="L398" s="379"/>
      <c r="M398" s="378"/>
      <c r="N398" s="390" t="s">
        <v>93</v>
      </c>
      <c r="O398" s="380"/>
      <c r="P398" s="25"/>
      <c r="Q398" s="99"/>
      <c r="R398" s="99"/>
      <c r="S398" s="99"/>
      <c r="T398" s="99"/>
      <c r="U398" s="99"/>
      <c r="V398" s="99"/>
      <c r="W398" s="99"/>
      <c r="X398" s="99"/>
      <c r="Y398" s="99"/>
      <c r="Z398" s="99"/>
      <c r="AA398" s="99"/>
      <c r="AB398" s="99"/>
      <c r="AC398" s="99"/>
      <c r="AD398" s="99"/>
      <c r="AE398" s="99"/>
      <c r="AF398" s="99"/>
      <c r="AG398" s="99"/>
      <c r="AH398" s="99"/>
      <c r="AI398" s="99"/>
      <c r="AJ398" s="99"/>
      <c r="AK398" s="99"/>
      <c r="AL398" s="99"/>
      <c r="AM398" s="99"/>
      <c r="AN398" s="39"/>
    </row>
    <row r="399" spans="1:40" s="40" customFormat="1" ht="15" thickBot="1" x14ac:dyDescent="0.4">
      <c r="A399" s="25"/>
      <c r="B399" s="1123"/>
      <c r="C399" s="369"/>
      <c r="D399" s="183"/>
      <c r="E399" s="372"/>
      <c r="F399" s="1130">
        <v>3</v>
      </c>
      <c r="G399" s="657"/>
      <c r="H399" s="658">
        <v>1</v>
      </c>
      <c r="I399" s="658">
        <v>8</v>
      </c>
      <c r="J399" s="378"/>
      <c r="K399" s="378"/>
      <c r="L399" s="355" t="s">
        <v>150</v>
      </c>
      <c r="M399" s="354" t="s">
        <v>460</v>
      </c>
      <c r="N399" s="455" t="s">
        <v>122</v>
      </c>
      <c r="O399" s="659" t="s">
        <v>529</v>
      </c>
      <c r="P399" s="25"/>
      <c r="Q399" s="99"/>
      <c r="R399" s="99"/>
      <c r="S399" s="99"/>
      <c r="T399" s="99"/>
      <c r="U399" s="99"/>
      <c r="V399" s="99"/>
      <c r="W399" s="99"/>
      <c r="X399" s="99"/>
      <c r="Y399" s="99"/>
      <c r="Z399" s="99"/>
      <c r="AA399" s="99"/>
      <c r="AB399" s="99"/>
      <c r="AC399" s="99"/>
      <c r="AD399" s="99"/>
      <c r="AE399" s="99"/>
      <c r="AF399" s="99"/>
      <c r="AG399" s="99"/>
      <c r="AH399" s="99"/>
      <c r="AI399" s="99"/>
      <c r="AJ399" s="99"/>
      <c r="AK399" s="99"/>
      <c r="AL399" s="99"/>
      <c r="AM399" s="99"/>
      <c r="AN399" s="39"/>
    </row>
    <row r="400" spans="1:40" s="40" customFormat="1" ht="26" x14ac:dyDescent="0.35">
      <c r="A400" s="25"/>
      <c r="B400" s="1123"/>
      <c r="C400" s="370"/>
      <c r="D400" s="53"/>
      <c r="E400" s="373"/>
      <c r="F400" s="1131"/>
      <c r="G400" s="297"/>
      <c r="H400" s="65"/>
      <c r="I400" s="65"/>
      <c r="J400" s="354" t="s">
        <v>528</v>
      </c>
      <c r="K400" s="789" t="s">
        <v>782</v>
      </c>
      <c r="L400" s="294"/>
      <c r="M400" s="68"/>
      <c r="N400" s="295" t="s">
        <v>122</v>
      </c>
      <c r="O400" s="382"/>
      <c r="P400" s="25"/>
      <c r="Q400" s="99"/>
      <c r="R400" s="99"/>
      <c r="S400" s="99"/>
      <c r="T400" s="99"/>
      <c r="U400" s="99"/>
      <c r="V400" s="99"/>
      <c r="W400" s="99"/>
      <c r="X400" s="99"/>
      <c r="Y400" s="99"/>
      <c r="Z400" s="99"/>
      <c r="AA400" s="99"/>
      <c r="AB400" s="99"/>
      <c r="AC400" s="99"/>
      <c r="AD400" s="99"/>
      <c r="AE400" s="99"/>
      <c r="AF400" s="99"/>
      <c r="AG400" s="99"/>
      <c r="AH400" s="99"/>
      <c r="AI400" s="99"/>
      <c r="AJ400" s="99"/>
      <c r="AK400" s="99"/>
      <c r="AL400" s="99"/>
      <c r="AM400" s="99"/>
      <c r="AN400" s="39"/>
    </row>
    <row r="401" spans="1:40" s="40" customFormat="1" ht="39.5" thickBot="1" x14ac:dyDescent="0.4">
      <c r="A401" s="25"/>
      <c r="B401" s="1123"/>
      <c r="C401" s="371"/>
      <c r="D401" s="383"/>
      <c r="E401" s="374"/>
      <c r="F401" s="1121"/>
      <c r="G401" s="315"/>
      <c r="H401" s="316"/>
      <c r="I401" s="316"/>
      <c r="J401" s="68" t="s">
        <v>530</v>
      </c>
      <c r="K401" s="68"/>
      <c r="L401" s="319"/>
      <c r="M401" s="318"/>
      <c r="N401" s="454" t="s">
        <v>122</v>
      </c>
      <c r="O401" s="320"/>
      <c r="P401" s="25"/>
      <c r="Q401" s="99"/>
      <c r="R401" s="99"/>
      <c r="S401" s="99"/>
      <c r="T401" s="99"/>
      <c r="U401" s="99"/>
      <c r="V401" s="99"/>
      <c r="W401" s="99"/>
      <c r="X401" s="99"/>
      <c r="Y401" s="99"/>
      <c r="Z401" s="99"/>
      <c r="AA401" s="99"/>
      <c r="AB401" s="99"/>
      <c r="AC401" s="99"/>
      <c r="AD401" s="99"/>
      <c r="AE401" s="99"/>
      <c r="AF401" s="99"/>
      <c r="AG401" s="99"/>
      <c r="AH401" s="99"/>
      <c r="AI401" s="99"/>
      <c r="AJ401" s="99"/>
      <c r="AK401" s="99"/>
      <c r="AL401" s="99"/>
      <c r="AM401" s="99"/>
      <c r="AN401" s="39"/>
    </row>
    <row r="402" spans="1:40" s="40" customFormat="1" ht="26.5" thickBot="1" x14ac:dyDescent="0.4">
      <c r="A402" s="25"/>
      <c r="B402" s="1123"/>
      <c r="C402" s="369"/>
      <c r="D402" s="183"/>
      <c r="E402" s="372"/>
      <c r="F402" s="1130">
        <v>2</v>
      </c>
      <c r="G402" s="304">
        <v>1</v>
      </c>
      <c r="H402" s="305">
        <v>1</v>
      </c>
      <c r="I402" s="305">
        <v>38</v>
      </c>
      <c r="J402" s="318"/>
      <c r="K402" s="318"/>
      <c r="L402" s="766" t="s">
        <v>801</v>
      </c>
      <c r="M402" s="354"/>
      <c r="N402" s="455" t="s">
        <v>124</v>
      </c>
      <c r="O402" s="356" t="s">
        <v>532</v>
      </c>
      <c r="P402" s="25"/>
      <c r="Q402" s="99"/>
      <c r="R402" s="99"/>
      <c r="S402" s="99"/>
      <c r="T402" s="99"/>
      <c r="U402" s="99"/>
      <c r="V402" s="99"/>
      <c r="W402" s="99"/>
      <c r="X402" s="99"/>
      <c r="Y402" s="99"/>
      <c r="Z402" s="99"/>
      <c r="AA402" s="99"/>
      <c r="AB402" s="99"/>
      <c r="AC402" s="99"/>
      <c r="AD402" s="99"/>
      <c r="AE402" s="99"/>
      <c r="AF402" s="99"/>
      <c r="AG402" s="99"/>
      <c r="AH402" s="99"/>
      <c r="AI402" s="99"/>
      <c r="AJ402" s="99"/>
      <c r="AK402" s="99"/>
      <c r="AL402" s="99"/>
      <c r="AM402" s="99"/>
      <c r="AN402" s="39"/>
    </row>
    <row r="403" spans="1:40" s="40" customFormat="1" ht="15" thickBot="1" x14ac:dyDescent="0.4">
      <c r="A403" s="25"/>
      <c r="B403" s="1123"/>
      <c r="C403" s="371"/>
      <c r="D403" s="383"/>
      <c r="E403" s="374"/>
      <c r="F403" s="1121"/>
      <c r="G403" s="315"/>
      <c r="H403" s="316"/>
      <c r="I403" s="316"/>
      <c r="J403" s="763" t="s">
        <v>531</v>
      </c>
      <c r="K403" s="763"/>
      <c r="L403" s="319"/>
      <c r="M403" s="318"/>
      <c r="N403" s="454" t="s">
        <v>124</v>
      </c>
      <c r="O403" s="320"/>
      <c r="P403" s="25"/>
      <c r="Q403" s="99"/>
      <c r="R403" s="99"/>
      <c r="S403" s="99"/>
      <c r="T403" s="99"/>
      <c r="U403" s="99"/>
      <c r="V403" s="99"/>
      <c r="W403" s="99"/>
      <c r="X403" s="99"/>
      <c r="Y403" s="99"/>
      <c r="Z403" s="99"/>
      <c r="AA403" s="99"/>
      <c r="AB403" s="99"/>
      <c r="AC403" s="99"/>
      <c r="AD403" s="99"/>
      <c r="AE403" s="99"/>
      <c r="AF403" s="99"/>
      <c r="AG403" s="99"/>
      <c r="AH403" s="99"/>
      <c r="AI403" s="99"/>
      <c r="AJ403" s="99"/>
      <c r="AK403" s="99"/>
      <c r="AL403" s="99"/>
      <c r="AM403" s="99"/>
      <c r="AN403" s="39"/>
    </row>
    <row r="404" spans="1:40" s="40" customFormat="1" ht="15" thickBot="1" x14ac:dyDescent="0.4">
      <c r="A404" s="25"/>
      <c r="B404" s="1123"/>
      <c r="C404" s="344"/>
      <c r="D404" s="183"/>
      <c r="E404" s="345"/>
      <c r="F404" s="751">
        <v>6</v>
      </c>
      <c r="G404" s="185"/>
      <c r="H404" s="186">
        <v>6</v>
      </c>
      <c r="I404" s="232">
        <v>18</v>
      </c>
      <c r="J404" s="318"/>
      <c r="K404" s="313"/>
      <c r="L404" s="189" t="s">
        <v>302</v>
      </c>
      <c r="M404" s="188" t="s">
        <v>119</v>
      </c>
      <c r="N404" s="444" t="s">
        <v>128</v>
      </c>
      <c r="O404" s="190" t="s">
        <v>346</v>
      </c>
      <c r="P404" s="25"/>
      <c r="Q404" s="99"/>
      <c r="R404" s="99"/>
      <c r="S404" s="99"/>
      <c r="T404" s="99"/>
      <c r="U404" s="99"/>
      <c r="V404" s="99"/>
      <c r="W404" s="99"/>
      <c r="X404" s="99"/>
      <c r="Y404" s="99"/>
      <c r="Z404" s="99"/>
      <c r="AA404" s="99"/>
      <c r="AB404" s="99"/>
      <c r="AC404" s="99"/>
      <c r="AD404" s="99"/>
      <c r="AE404" s="99"/>
      <c r="AF404" s="99"/>
      <c r="AG404" s="99"/>
      <c r="AH404" s="99"/>
      <c r="AI404" s="99"/>
      <c r="AJ404" s="99"/>
      <c r="AK404" s="99"/>
      <c r="AL404" s="99"/>
      <c r="AM404" s="99"/>
      <c r="AN404" s="39"/>
    </row>
    <row r="405" spans="1:40" s="40" customFormat="1" ht="39.5" thickBot="1" x14ac:dyDescent="0.4">
      <c r="A405" s="25"/>
      <c r="B405" s="1123"/>
      <c r="C405" s="342"/>
      <c r="D405" s="381"/>
      <c r="E405" s="343"/>
      <c r="F405" s="163">
        <v>6</v>
      </c>
      <c r="G405" s="117"/>
      <c r="H405" s="118"/>
      <c r="I405" s="119"/>
      <c r="J405" s="218" t="s">
        <v>533</v>
      </c>
      <c r="K405" s="188"/>
      <c r="L405" s="123"/>
      <c r="M405" s="124"/>
      <c r="N405" s="327" t="s">
        <v>103</v>
      </c>
      <c r="O405" s="125"/>
      <c r="P405" s="25"/>
      <c r="Q405" s="99"/>
      <c r="R405" s="99"/>
      <c r="S405" s="99"/>
      <c r="T405" s="99"/>
      <c r="U405" s="99"/>
      <c r="V405" s="99"/>
      <c r="W405" s="99"/>
      <c r="X405" s="99"/>
      <c r="Y405" s="99"/>
      <c r="Z405" s="99"/>
      <c r="AA405" s="99"/>
      <c r="AB405" s="99"/>
      <c r="AC405" s="99"/>
      <c r="AD405" s="99"/>
      <c r="AE405" s="99"/>
      <c r="AF405" s="99"/>
      <c r="AG405" s="99"/>
      <c r="AH405" s="99"/>
      <c r="AI405" s="99"/>
      <c r="AJ405" s="99"/>
      <c r="AK405" s="99"/>
      <c r="AL405" s="99"/>
      <c r="AM405" s="99"/>
      <c r="AN405" s="39"/>
    </row>
    <row r="406" spans="1:40" s="40" customFormat="1" ht="15" thickBot="1" x14ac:dyDescent="0.4">
      <c r="A406" s="25"/>
      <c r="B406" s="1123"/>
      <c r="C406" s="344"/>
      <c r="D406" s="183"/>
      <c r="E406" s="345"/>
      <c r="F406" s="1115">
        <v>3</v>
      </c>
      <c r="G406" s="185"/>
      <c r="H406" s="186"/>
      <c r="I406" s="232"/>
      <c r="J406" s="66" t="s">
        <v>534</v>
      </c>
      <c r="K406" s="124"/>
      <c r="L406" s="189"/>
      <c r="M406" s="188"/>
      <c r="N406" s="444" t="s">
        <v>130</v>
      </c>
      <c r="O406" s="190"/>
      <c r="P406" s="25"/>
      <c r="Q406" s="99"/>
      <c r="R406" s="99"/>
      <c r="S406" s="99"/>
      <c r="T406" s="99"/>
      <c r="U406" s="99"/>
      <c r="V406" s="99"/>
      <c r="W406" s="99"/>
      <c r="X406" s="99"/>
      <c r="Y406" s="99"/>
      <c r="Z406" s="99"/>
      <c r="AA406" s="99"/>
      <c r="AB406" s="99"/>
      <c r="AC406" s="99"/>
      <c r="AD406" s="99"/>
      <c r="AE406" s="99"/>
      <c r="AF406" s="99"/>
      <c r="AG406" s="99"/>
      <c r="AH406" s="99"/>
      <c r="AI406" s="99"/>
      <c r="AJ406" s="99"/>
      <c r="AK406" s="99"/>
      <c r="AL406" s="99"/>
      <c r="AM406" s="99"/>
      <c r="AN406" s="39"/>
    </row>
    <row r="407" spans="1:40" s="40" customFormat="1" ht="15" thickBot="1" x14ac:dyDescent="0.4">
      <c r="A407" s="25"/>
      <c r="B407" s="1123"/>
      <c r="C407" s="113"/>
      <c r="D407" s="383"/>
      <c r="E407" s="114"/>
      <c r="F407" s="1125"/>
      <c r="G407" s="56"/>
      <c r="H407" s="57"/>
      <c r="I407" s="58"/>
      <c r="J407" s="218"/>
      <c r="K407" s="188"/>
      <c r="L407" s="61"/>
      <c r="M407" s="60"/>
      <c r="N407" s="328" t="s">
        <v>130</v>
      </c>
      <c r="O407" s="191"/>
      <c r="P407" s="25"/>
      <c r="Q407" s="99"/>
      <c r="R407" s="99"/>
      <c r="S407" s="99"/>
      <c r="T407" s="99"/>
      <c r="U407" s="99"/>
      <c r="V407" s="99"/>
      <c r="W407" s="99"/>
      <c r="X407" s="99"/>
      <c r="Y407" s="99"/>
      <c r="Z407" s="99"/>
      <c r="AA407" s="99"/>
      <c r="AB407" s="99"/>
      <c r="AC407" s="99"/>
      <c r="AD407" s="99"/>
      <c r="AE407" s="99"/>
      <c r="AF407" s="99"/>
      <c r="AG407" s="99"/>
      <c r="AH407" s="99"/>
      <c r="AI407" s="99"/>
      <c r="AJ407" s="99"/>
      <c r="AK407" s="99"/>
      <c r="AL407" s="99"/>
      <c r="AM407" s="99"/>
      <c r="AN407" s="39"/>
    </row>
    <row r="408" spans="1:40" s="40" customFormat="1" ht="15" thickBot="1" x14ac:dyDescent="0.4">
      <c r="A408" s="25"/>
      <c r="B408" s="1123"/>
      <c r="C408" s="346"/>
      <c r="D408" s="183"/>
      <c r="E408" s="348"/>
      <c r="F408" s="1116"/>
      <c r="G408" s="195"/>
      <c r="H408" s="196"/>
      <c r="I408" s="235"/>
      <c r="J408" s="59"/>
      <c r="K408" s="60"/>
      <c r="L408" s="199"/>
      <c r="M408" s="198"/>
      <c r="N408" s="445" t="s">
        <v>130</v>
      </c>
      <c r="O408" s="200"/>
      <c r="P408" s="25"/>
      <c r="Q408" s="99"/>
      <c r="R408" s="99"/>
      <c r="S408" s="99"/>
      <c r="T408" s="99"/>
      <c r="U408" s="99"/>
      <c r="V408" s="99"/>
      <c r="W408" s="99"/>
      <c r="X408" s="99"/>
      <c r="Y408" s="99"/>
      <c r="Z408" s="99"/>
      <c r="AA408" s="99"/>
      <c r="AB408" s="99"/>
      <c r="AC408" s="99"/>
      <c r="AD408" s="99"/>
      <c r="AE408" s="99"/>
      <c r="AF408" s="99"/>
      <c r="AG408" s="99"/>
      <c r="AH408" s="99"/>
      <c r="AI408" s="99"/>
      <c r="AJ408" s="99"/>
      <c r="AK408" s="99"/>
      <c r="AL408" s="99"/>
      <c r="AM408" s="99"/>
      <c r="AN408" s="39"/>
    </row>
    <row r="409" spans="1:40" s="40" customFormat="1" ht="15" thickBot="1" x14ac:dyDescent="0.4">
      <c r="A409" s="25"/>
      <c r="B409" s="1123"/>
      <c r="C409" s="344"/>
      <c r="D409" s="183"/>
      <c r="E409" s="345"/>
      <c r="F409" s="1115">
        <v>6</v>
      </c>
      <c r="G409" s="185"/>
      <c r="H409" s="186"/>
      <c r="I409" s="232"/>
      <c r="J409" s="204" t="s">
        <v>535</v>
      </c>
      <c r="K409" s="198"/>
      <c r="L409" s="189"/>
      <c r="M409" s="188"/>
      <c r="N409" s="444" t="s">
        <v>106</v>
      </c>
      <c r="O409" s="190"/>
      <c r="P409" s="25"/>
      <c r="Q409" s="99"/>
      <c r="R409" s="99"/>
      <c r="S409" s="99"/>
      <c r="T409" s="99"/>
      <c r="U409" s="99"/>
      <c r="V409" s="99"/>
      <c r="W409" s="99"/>
      <c r="X409" s="99"/>
      <c r="Y409" s="99"/>
      <c r="Z409" s="99"/>
      <c r="AA409" s="99"/>
      <c r="AB409" s="99"/>
      <c r="AC409" s="99"/>
      <c r="AD409" s="99"/>
      <c r="AE409" s="99"/>
      <c r="AF409" s="99"/>
      <c r="AG409" s="99"/>
      <c r="AH409" s="99"/>
      <c r="AI409" s="99"/>
      <c r="AJ409" s="99"/>
      <c r="AK409" s="99"/>
      <c r="AL409" s="99"/>
      <c r="AM409" s="99"/>
      <c r="AN409" s="39"/>
    </row>
    <row r="410" spans="1:40" s="40" customFormat="1" x14ac:dyDescent="0.35">
      <c r="A410" s="25"/>
      <c r="B410" s="1123"/>
      <c r="C410" s="113"/>
      <c r="D410" s="287"/>
      <c r="E410" s="114"/>
      <c r="F410" s="1125"/>
      <c r="G410" s="56"/>
      <c r="H410" s="57"/>
      <c r="I410" s="58"/>
      <c r="J410" s="218" t="s">
        <v>536</v>
      </c>
      <c r="K410" s="218"/>
      <c r="L410" s="61"/>
      <c r="M410" s="60"/>
      <c r="N410" s="328" t="s">
        <v>106</v>
      </c>
      <c r="O410" s="191"/>
      <c r="P410" s="25"/>
      <c r="Q410" s="99"/>
      <c r="R410" s="99"/>
      <c r="S410" s="99"/>
      <c r="T410" s="99"/>
      <c r="U410" s="99"/>
      <c r="V410" s="99"/>
      <c r="W410" s="99"/>
      <c r="X410" s="99"/>
      <c r="Y410" s="99"/>
      <c r="Z410" s="99"/>
      <c r="AA410" s="99"/>
      <c r="AB410" s="99"/>
      <c r="AC410" s="99"/>
      <c r="AD410" s="99"/>
      <c r="AE410" s="99"/>
      <c r="AF410" s="99"/>
      <c r="AG410" s="99"/>
      <c r="AH410" s="99"/>
      <c r="AI410" s="99"/>
      <c r="AJ410" s="99"/>
      <c r="AK410" s="99"/>
      <c r="AL410" s="99"/>
      <c r="AM410" s="99"/>
      <c r="AN410" s="39"/>
    </row>
    <row r="411" spans="1:40" ht="26.5" thickBot="1" x14ac:dyDescent="0.4">
      <c r="A411" s="1"/>
      <c r="B411" s="898"/>
      <c r="C411" s="899">
        <v>9.3000000000000007</v>
      </c>
      <c r="D411" s="1078" t="s">
        <v>52</v>
      </c>
      <c r="E411" s="901" t="s">
        <v>53</v>
      </c>
      <c r="F411" s="942">
        <f>SUM(F412:F436)</f>
        <v>10000</v>
      </c>
      <c r="G411" s="943">
        <f>SUM(G412:G436)</f>
        <v>26412.799999999999</v>
      </c>
      <c r="H411" s="944">
        <f>SUM(H412:H436)</f>
        <v>32001.48</v>
      </c>
      <c r="I411" s="909" t="s">
        <v>132</v>
      </c>
      <c r="J411" s="59" t="s">
        <v>537</v>
      </c>
      <c r="K411" s="60"/>
      <c r="L411" s="946"/>
      <c r="M411" s="945"/>
      <c r="N411" s="947"/>
      <c r="O411" s="948"/>
      <c r="P411" s="1"/>
      <c r="Q411" s="4"/>
      <c r="R411" s="4"/>
      <c r="S411" s="4"/>
      <c r="T411" s="4"/>
      <c r="U411" s="4"/>
      <c r="V411" s="4"/>
      <c r="W411" s="4"/>
      <c r="X411" s="4"/>
      <c r="Y411" s="4"/>
      <c r="Z411" s="4"/>
      <c r="AA411" s="4"/>
      <c r="AB411" s="4"/>
      <c r="AC411" s="4"/>
      <c r="AD411" s="4"/>
      <c r="AE411" s="4"/>
      <c r="AF411" s="4"/>
      <c r="AG411" s="4"/>
      <c r="AH411" s="4"/>
      <c r="AI411" s="4"/>
      <c r="AJ411" s="4"/>
      <c r="AK411" s="4"/>
      <c r="AL411" s="4"/>
      <c r="AM411" s="4"/>
      <c r="AN411" s="3"/>
    </row>
    <row r="412" spans="1:40" s="40" customFormat="1" ht="26.5" thickBot="1" x14ac:dyDescent="0.4">
      <c r="A412" s="25"/>
      <c r="B412" s="1122" t="s">
        <v>538</v>
      </c>
      <c r="C412" s="344"/>
      <c r="D412" s="183"/>
      <c r="E412" s="345" t="s">
        <v>539</v>
      </c>
      <c r="F412" s="1117">
        <v>1000</v>
      </c>
      <c r="G412" s="409">
        <v>2000</v>
      </c>
      <c r="H412" s="410">
        <v>2000</v>
      </c>
      <c r="I412" s="232"/>
      <c r="J412" s="755" t="s">
        <v>540</v>
      </c>
      <c r="K412" s="945"/>
      <c r="L412" s="757"/>
      <c r="M412" s="188" t="s">
        <v>818</v>
      </c>
      <c r="N412" s="444" t="s">
        <v>90</v>
      </c>
      <c r="O412" s="190"/>
      <c r="P412" s="25"/>
      <c r="Q412" s="99"/>
      <c r="R412" s="99"/>
      <c r="S412" s="99"/>
      <c r="T412" s="99"/>
      <c r="U412" s="99"/>
      <c r="V412" s="99"/>
      <c r="W412" s="99"/>
      <c r="X412" s="99"/>
      <c r="Y412" s="99"/>
      <c r="Z412" s="99"/>
      <c r="AA412" s="99"/>
      <c r="AB412" s="99"/>
      <c r="AC412" s="99"/>
      <c r="AD412" s="99"/>
      <c r="AE412" s="99"/>
      <c r="AF412" s="99"/>
      <c r="AG412" s="99"/>
      <c r="AH412" s="99"/>
      <c r="AI412" s="99"/>
      <c r="AJ412" s="99"/>
      <c r="AK412" s="99"/>
      <c r="AL412" s="99"/>
      <c r="AM412" s="99"/>
      <c r="AN412" s="39"/>
    </row>
    <row r="413" spans="1:40" s="40" customFormat="1" ht="15" thickBot="1" x14ac:dyDescent="0.4">
      <c r="A413" s="25"/>
      <c r="B413" s="1123"/>
      <c r="C413" s="346"/>
      <c r="D413" s="233"/>
      <c r="E413" s="348"/>
      <c r="F413" s="1118"/>
      <c r="G413" s="416"/>
      <c r="H413" s="417"/>
      <c r="I413" s="235"/>
      <c r="J413" s="204"/>
      <c r="K413" s="756"/>
      <c r="L413" s="199"/>
      <c r="M413" s="198"/>
      <c r="N413" s="445" t="s">
        <v>90</v>
      </c>
      <c r="O413" s="200"/>
      <c r="P413" s="25"/>
      <c r="Q413" s="99"/>
      <c r="R413" s="99"/>
      <c r="S413" s="99"/>
      <c r="T413" s="99"/>
      <c r="U413" s="99"/>
      <c r="V413" s="99"/>
      <c r="W413" s="99"/>
      <c r="X413" s="99"/>
      <c r="Y413" s="99"/>
      <c r="Z413" s="99"/>
      <c r="AA413" s="99"/>
      <c r="AB413" s="99"/>
      <c r="AC413" s="99"/>
      <c r="AD413" s="99"/>
      <c r="AE413" s="99"/>
      <c r="AF413" s="99"/>
      <c r="AG413" s="99"/>
      <c r="AH413" s="99"/>
      <c r="AI413" s="99"/>
      <c r="AJ413" s="99"/>
      <c r="AK413" s="99"/>
      <c r="AL413" s="99"/>
      <c r="AM413" s="99"/>
      <c r="AN413" s="39"/>
    </row>
    <row r="414" spans="1:40" s="40" customFormat="1" ht="26.5" thickBot="1" x14ac:dyDescent="0.4">
      <c r="A414" s="25"/>
      <c r="B414" s="1123"/>
      <c r="C414" s="344"/>
      <c r="D414" s="183"/>
      <c r="E414" s="345"/>
      <c r="F414" s="1117">
        <v>1000</v>
      </c>
      <c r="G414" s="409">
        <v>2300</v>
      </c>
      <c r="H414" s="410">
        <v>2300</v>
      </c>
      <c r="I414" s="232"/>
      <c r="J414" s="755" t="s">
        <v>541</v>
      </c>
      <c r="K414" s="198"/>
      <c r="L414" s="757"/>
      <c r="M414" s="188" t="s">
        <v>818</v>
      </c>
      <c r="N414" s="444" t="s">
        <v>93</v>
      </c>
      <c r="O414" s="190"/>
      <c r="P414" s="25"/>
      <c r="Q414" s="99"/>
      <c r="R414" s="99"/>
      <c r="S414" s="99"/>
      <c r="T414" s="99"/>
      <c r="U414" s="99"/>
      <c r="V414" s="99"/>
      <c r="W414" s="99"/>
      <c r="X414" s="99"/>
      <c r="Y414" s="99"/>
      <c r="Z414" s="99"/>
      <c r="AA414" s="99"/>
      <c r="AB414" s="99"/>
      <c r="AC414" s="99"/>
      <c r="AD414" s="99"/>
      <c r="AE414" s="99"/>
      <c r="AF414" s="99"/>
      <c r="AG414" s="99"/>
      <c r="AH414" s="99"/>
      <c r="AI414" s="99"/>
      <c r="AJ414" s="99"/>
      <c r="AK414" s="99"/>
      <c r="AL414" s="99"/>
      <c r="AM414" s="99"/>
      <c r="AN414" s="39"/>
    </row>
    <row r="415" spans="1:40" s="40" customFormat="1" ht="15" thickBot="1" x14ac:dyDescent="0.4">
      <c r="A415" s="25"/>
      <c r="B415" s="1123"/>
      <c r="C415" s="346"/>
      <c r="D415" s="233"/>
      <c r="E415" s="348"/>
      <c r="F415" s="1118"/>
      <c r="G415" s="195"/>
      <c r="H415" s="196"/>
      <c r="I415" s="235"/>
      <c r="J415" s="204"/>
      <c r="K415" s="756"/>
      <c r="L415" s="199"/>
      <c r="M415" s="198"/>
      <c r="N415" s="445" t="s">
        <v>93</v>
      </c>
      <c r="O415" s="200"/>
      <c r="P415" s="25"/>
      <c r="Q415" s="99"/>
      <c r="R415" s="99"/>
      <c r="S415" s="99"/>
      <c r="T415" s="99"/>
      <c r="U415" s="99"/>
      <c r="V415" s="99"/>
      <c r="W415" s="99"/>
      <c r="X415" s="99"/>
      <c r="Y415" s="99"/>
      <c r="Z415" s="99"/>
      <c r="AA415" s="99"/>
      <c r="AB415" s="99"/>
      <c r="AC415" s="99"/>
      <c r="AD415" s="99"/>
      <c r="AE415" s="99"/>
      <c r="AF415" s="99"/>
      <c r="AG415" s="99"/>
      <c r="AH415" s="99"/>
      <c r="AI415" s="99"/>
      <c r="AJ415" s="99"/>
      <c r="AK415" s="99"/>
      <c r="AL415" s="99"/>
      <c r="AM415" s="99"/>
      <c r="AN415" s="39"/>
    </row>
    <row r="416" spans="1:40" s="40" customFormat="1" ht="26.5" thickBot="1" x14ac:dyDescent="0.4">
      <c r="A416" s="25"/>
      <c r="B416" s="1123"/>
      <c r="C416" s="344"/>
      <c r="D416" s="183"/>
      <c r="E416" s="345"/>
      <c r="F416" s="1117">
        <v>1000</v>
      </c>
      <c r="G416" s="409"/>
      <c r="H416" s="410">
        <v>1865</v>
      </c>
      <c r="I416" s="232"/>
      <c r="J416" s="218" t="s">
        <v>542</v>
      </c>
      <c r="K416" s="198"/>
      <c r="L416" s="189" t="s">
        <v>543</v>
      </c>
      <c r="M416" s="188" t="s">
        <v>101</v>
      </c>
      <c r="N416" s="444" t="s">
        <v>122</v>
      </c>
      <c r="O416" s="190" t="s">
        <v>544</v>
      </c>
      <c r="P416" s="25"/>
      <c r="Q416" s="99"/>
      <c r="R416" s="99"/>
      <c r="S416" s="99"/>
      <c r="T416" s="99"/>
      <c r="U416" s="99"/>
      <c r="V416" s="99"/>
      <c r="W416" s="99"/>
      <c r="X416" s="99"/>
      <c r="Y416" s="99"/>
      <c r="Z416" s="99"/>
      <c r="AA416" s="99"/>
      <c r="AB416" s="99"/>
      <c r="AC416" s="99"/>
      <c r="AD416" s="99"/>
      <c r="AE416" s="99"/>
      <c r="AF416" s="99"/>
      <c r="AG416" s="99"/>
      <c r="AH416" s="99"/>
      <c r="AI416" s="99"/>
      <c r="AJ416" s="99"/>
      <c r="AK416" s="99"/>
      <c r="AL416" s="99"/>
      <c r="AM416" s="99"/>
      <c r="AN416" s="39"/>
    </row>
    <row r="417" spans="1:40" s="40" customFormat="1" ht="15" thickBot="1" x14ac:dyDescent="0.4">
      <c r="A417" s="25"/>
      <c r="B417" s="1123"/>
      <c r="C417" s="346"/>
      <c r="D417" s="233"/>
      <c r="E417" s="348"/>
      <c r="F417" s="1118"/>
      <c r="G417" s="416">
        <v>200</v>
      </c>
      <c r="H417" s="417">
        <v>200</v>
      </c>
      <c r="I417" s="235"/>
      <c r="J417" s="832" t="s">
        <v>825</v>
      </c>
      <c r="K417" s="188"/>
      <c r="L417" s="840"/>
      <c r="M417" s="198" t="s">
        <v>818</v>
      </c>
      <c r="N417" s="445" t="s">
        <v>122</v>
      </c>
      <c r="O417" s="200"/>
      <c r="P417" s="25"/>
      <c r="Q417" s="99"/>
      <c r="R417" s="99"/>
      <c r="S417" s="99"/>
      <c r="T417" s="99"/>
      <c r="U417" s="99"/>
      <c r="V417" s="99"/>
      <c r="W417" s="99"/>
      <c r="X417" s="99"/>
      <c r="Y417" s="99"/>
      <c r="Z417" s="99"/>
      <c r="AA417" s="99"/>
      <c r="AB417" s="99"/>
      <c r="AC417" s="99"/>
      <c r="AD417" s="99"/>
      <c r="AE417" s="99"/>
      <c r="AF417" s="99"/>
      <c r="AG417" s="99"/>
      <c r="AH417" s="99"/>
      <c r="AI417" s="99"/>
      <c r="AJ417" s="99"/>
      <c r="AK417" s="99"/>
      <c r="AL417" s="99"/>
      <c r="AM417" s="99"/>
      <c r="AN417" s="39"/>
    </row>
    <row r="418" spans="1:40" s="40" customFormat="1" ht="15" thickBot="1" x14ac:dyDescent="0.4">
      <c r="A418" s="25"/>
      <c r="B418" s="1123"/>
      <c r="C418" s="344"/>
      <c r="D418" s="183"/>
      <c r="E418" s="345"/>
      <c r="F418" s="1117">
        <v>1000</v>
      </c>
      <c r="G418" s="409">
        <v>1728</v>
      </c>
      <c r="H418" s="410">
        <v>1728</v>
      </c>
      <c r="I418" s="232"/>
      <c r="J418" s="855" t="s">
        <v>545</v>
      </c>
      <c r="K418" s="839"/>
      <c r="L418" s="856"/>
      <c r="M418" s="188" t="s">
        <v>818</v>
      </c>
      <c r="N418" s="444" t="s">
        <v>124</v>
      </c>
      <c r="O418" s="190" t="s">
        <v>546</v>
      </c>
      <c r="P418" s="25"/>
      <c r="Q418" s="99"/>
      <c r="R418" s="99"/>
      <c r="S418" s="99"/>
      <c r="T418" s="99"/>
      <c r="U418" s="99"/>
      <c r="V418" s="99"/>
      <c r="W418" s="99"/>
      <c r="X418" s="99"/>
      <c r="Y418" s="99"/>
      <c r="Z418" s="99"/>
      <c r="AA418" s="99"/>
      <c r="AB418" s="99"/>
      <c r="AC418" s="99"/>
      <c r="AD418" s="99"/>
      <c r="AE418" s="99"/>
      <c r="AF418" s="99"/>
      <c r="AG418" s="99"/>
      <c r="AH418" s="99"/>
      <c r="AI418" s="99"/>
      <c r="AJ418" s="99"/>
      <c r="AK418" s="99"/>
      <c r="AL418" s="99"/>
      <c r="AM418" s="99"/>
      <c r="AN418" s="39"/>
    </row>
    <row r="419" spans="1:40" s="40" customFormat="1" ht="15" thickBot="1" x14ac:dyDescent="0.4">
      <c r="A419" s="25"/>
      <c r="B419" s="1123"/>
      <c r="C419" s="346"/>
      <c r="D419" s="233"/>
      <c r="E419" s="348"/>
      <c r="F419" s="1118"/>
      <c r="G419" s="195"/>
      <c r="H419" s="196"/>
      <c r="I419" s="235"/>
      <c r="J419" s="204"/>
      <c r="K419" s="852" t="s">
        <v>824</v>
      </c>
      <c r="L419" s="199"/>
      <c r="M419" s="198"/>
      <c r="N419" s="445" t="s">
        <v>124</v>
      </c>
      <c r="O419" s="200"/>
      <c r="P419" s="25"/>
      <c r="Q419" s="99"/>
      <c r="R419" s="99"/>
      <c r="S419" s="99"/>
      <c r="T419" s="99"/>
      <c r="U419" s="99"/>
      <c r="V419" s="99"/>
      <c r="W419" s="99"/>
      <c r="X419" s="99"/>
      <c r="Y419" s="99"/>
      <c r="Z419" s="99"/>
      <c r="AA419" s="99"/>
      <c r="AB419" s="99"/>
      <c r="AC419" s="99"/>
      <c r="AD419" s="99"/>
      <c r="AE419" s="99"/>
      <c r="AF419" s="99"/>
      <c r="AG419" s="99"/>
      <c r="AH419" s="99"/>
      <c r="AI419" s="99"/>
      <c r="AJ419" s="99"/>
      <c r="AK419" s="99"/>
      <c r="AL419" s="99"/>
      <c r="AM419" s="99"/>
      <c r="AN419" s="39"/>
    </row>
    <row r="420" spans="1:40" s="40" customFormat="1" ht="26.5" thickBot="1" x14ac:dyDescent="0.4">
      <c r="A420" s="25"/>
      <c r="B420" s="1123"/>
      <c r="C420" s="344"/>
      <c r="D420" s="183"/>
      <c r="E420" s="345"/>
      <c r="F420" s="1117">
        <v>1000</v>
      </c>
      <c r="G420" s="409">
        <v>200</v>
      </c>
      <c r="H420" s="410">
        <v>200</v>
      </c>
      <c r="I420" s="232">
        <v>34</v>
      </c>
      <c r="J420" s="755" t="s">
        <v>531</v>
      </c>
      <c r="K420" s="198"/>
      <c r="L420" s="757"/>
      <c r="M420" s="188" t="s">
        <v>818</v>
      </c>
      <c r="N420" s="444" t="s">
        <v>128</v>
      </c>
      <c r="O420" s="190" t="s">
        <v>532</v>
      </c>
      <c r="P420" s="25"/>
      <c r="Q420" s="99"/>
      <c r="R420" s="99"/>
      <c r="S420" s="99"/>
      <c r="T420" s="99"/>
      <c r="U420" s="99"/>
      <c r="V420" s="99"/>
      <c r="W420" s="99"/>
      <c r="X420" s="99"/>
      <c r="Y420" s="99"/>
      <c r="Z420" s="99"/>
      <c r="AA420" s="99"/>
      <c r="AB420" s="99"/>
      <c r="AC420" s="99"/>
      <c r="AD420" s="99"/>
      <c r="AE420" s="99"/>
      <c r="AF420" s="99"/>
      <c r="AG420" s="99"/>
      <c r="AH420" s="99"/>
      <c r="AI420" s="99"/>
      <c r="AJ420" s="99"/>
      <c r="AK420" s="99"/>
      <c r="AL420" s="99"/>
      <c r="AM420" s="99"/>
      <c r="AN420" s="39"/>
    </row>
    <row r="421" spans="1:40" s="40" customFormat="1" ht="39" x14ac:dyDescent="0.35">
      <c r="A421" s="25"/>
      <c r="B421" s="1123"/>
      <c r="C421" s="113"/>
      <c r="D421" s="287"/>
      <c r="E421" s="114"/>
      <c r="F421" s="1126"/>
      <c r="G421" s="648"/>
      <c r="H421" s="649">
        <v>372.5</v>
      </c>
      <c r="I421" s="58"/>
      <c r="J421" s="59" t="s">
        <v>547</v>
      </c>
      <c r="K421" s="756"/>
      <c r="L421" s="61" t="s">
        <v>548</v>
      </c>
      <c r="M421" s="60" t="s">
        <v>549</v>
      </c>
      <c r="N421" s="328" t="s">
        <v>128</v>
      </c>
      <c r="O421" s="191" t="s">
        <v>550</v>
      </c>
      <c r="P421" s="25"/>
      <c r="Q421" s="99"/>
      <c r="R421" s="99"/>
      <c r="S421" s="99"/>
      <c r="T421" s="99"/>
      <c r="U421" s="99"/>
      <c r="V421" s="99"/>
      <c r="W421" s="99"/>
      <c r="X421" s="99"/>
      <c r="Y421" s="99"/>
      <c r="Z421" s="99"/>
      <c r="AA421" s="99"/>
      <c r="AB421" s="99"/>
      <c r="AC421" s="99"/>
      <c r="AD421" s="99"/>
      <c r="AE421" s="99"/>
      <c r="AF421" s="99"/>
      <c r="AG421" s="99"/>
      <c r="AH421" s="99"/>
      <c r="AI421" s="99"/>
      <c r="AJ421" s="99"/>
      <c r="AK421" s="99"/>
      <c r="AL421" s="99"/>
      <c r="AM421" s="99"/>
      <c r="AN421" s="39"/>
    </row>
    <row r="422" spans="1:40" s="40" customFormat="1" ht="26" x14ac:dyDescent="0.35">
      <c r="A422" s="25"/>
      <c r="B422" s="1123"/>
      <c r="C422" s="397"/>
      <c r="D422" s="381"/>
      <c r="E422" s="398"/>
      <c r="F422" s="1126"/>
      <c r="G422" s="648"/>
      <c r="H422" s="649">
        <v>518.98</v>
      </c>
      <c r="I422" s="58"/>
      <c r="J422" s="59" t="s">
        <v>551</v>
      </c>
      <c r="K422" s="60"/>
      <c r="L422" s="61" t="s">
        <v>552</v>
      </c>
      <c r="M422" s="60" t="s">
        <v>553</v>
      </c>
      <c r="N422" s="328" t="s">
        <v>128</v>
      </c>
      <c r="O422" s="191" t="s">
        <v>554</v>
      </c>
      <c r="P422" s="25"/>
      <c r="Q422" s="99"/>
      <c r="R422" s="99"/>
      <c r="S422" s="99"/>
      <c r="T422" s="99"/>
      <c r="U422" s="99"/>
      <c r="V422" s="99"/>
      <c r="W422" s="99"/>
      <c r="X422" s="99"/>
      <c r="Y422" s="99"/>
      <c r="Z422" s="99"/>
      <c r="AA422" s="99"/>
      <c r="AB422" s="99"/>
      <c r="AC422" s="99"/>
      <c r="AD422" s="99"/>
      <c r="AE422" s="99"/>
      <c r="AF422" s="99"/>
      <c r="AG422" s="99"/>
      <c r="AH422" s="99"/>
      <c r="AI422" s="99"/>
      <c r="AJ422" s="99"/>
      <c r="AK422" s="99"/>
      <c r="AL422" s="99"/>
      <c r="AM422" s="99"/>
      <c r="AN422" s="39"/>
    </row>
    <row r="423" spans="1:40" s="40" customFormat="1" ht="26" x14ac:dyDescent="0.35">
      <c r="A423" s="25"/>
      <c r="B423" s="1123"/>
      <c r="C423" s="397"/>
      <c r="D423" s="381"/>
      <c r="E423" s="398"/>
      <c r="F423" s="1126"/>
      <c r="G423" s="655"/>
      <c r="H423" s="656">
        <v>197.2</v>
      </c>
      <c r="I423" s="58">
        <v>8</v>
      </c>
      <c r="J423" s="59" t="s">
        <v>528</v>
      </c>
      <c r="K423" s="60"/>
      <c r="L423" s="61" t="s">
        <v>150</v>
      </c>
      <c r="M423" s="60" t="s">
        <v>460</v>
      </c>
      <c r="N423" s="328" t="s">
        <v>128</v>
      </c>
      <c r="O423" s="191" t="s">
        <v>544</v>
      </c>
      <c r="P423" s="25"/>
      <c r="Q423" s="99"/>
      <c r="R423" s="99"/>
      <c r="S423" s="99"/>
      <c r="T423" s="99"/>
      <c r="U423" s="99"/>
      <c r="V423" s="99"/>
      <c r="W423" s="99"/>
      <c r="X423" s="99"/>
      <c r="Y423" s="99"/>
      <c r="Z423" s="99"/>
      <c r="AA423" s="99"/>
      <c r="AB423" s="99"/>
      <c r="AC423" s="99"/>
      <c r="AD423" s="99"/>
      <c r="AE423" s="99"/>
      <c r="AF423" s="99"/>
      <c r="AG423" s="99"/>
      <c r="AH423" s="99"/>
      <c r="AI423" s="99"/>
      <c r="AJ423" s="99"/>
      <c r="AK423" s="99"/>
      <c r="AL423" s="99"/>
      <c r="AM423" s="99"/>
      <c r="AN423" s="39"/>
    </row>
    <row r="424" spans="1:40" s="40" customFormat="1" ht="15" thickBot="1" x14ac:dyDescent="0.4">
      <c r="A424" s="25"/>
      <c r="B424" s="1123"/>
      <c r="C424" s="414"/>
      <c r="D424" s="383"/>
      <c r="E424" s="415"/>
      <c r="F424" s="1118"/>
      <c r="G424" s="416">
        <v>80</v>
      </c>
      <c r="H424" s="417">
        <v>80</v>
      </c>
      <c r="I424" s="235"/>
      <c r="J424" s="758" t="s">
        <v>555</v>
      </c>
      <c r="K424" s="787" t="s">
        <v>782</v>
      </c>
      <c r="L424" s="760"/>
      <c r="M424" s="198" t="s">
        <v>818</v>
      </c>
      <c r="N424" s="445" t="s">
        <v>128</v>
      </c>
      <c r="O424" s="200" t="s">
        <v>556</v>
      </c>
      <c r="P424" s="25"/>
      <c r="Q424" s="99"/>
      <c r="R424" s="99"/>
      <c r="S424" s="99"/>
      <c r="T424" s="99"/>
      <c r="U424" s="99"/>
      <c r="V424" s="99"/>
      <c r="W424" s="99"/>
      <c r="X424" s="99"/>
      <c r="Y424" s="99"/>
      <c r="Z424" s="99"/>
      <c r="AA424" s="99"/>
      <c r="AB424" s="99"/>
      <c r="AC424" s="99"/>
      <c r="AD424" s="99"/>
      <c r="AE424" s="99"/>
      <c r="AF424" s="99"/>
      <c r="AG424" s="99"/>
      <c r="AH424" s="99"/>
      <c r="AI424" s="99"/>
      <c r="AJ424" s="99"/>
      <c r="AK424" s="99"/>
      <c r="AL424" s="99"/>
      <c r="AM424" s="99"/>
      <c r="AN424" s="39"/>
    </row>
    <row r="425" spans="1:40" s="40" customFormat="1" ht="26.5" thickBot="1" x14ac:dyDescent="0.4">
      <c r="A425" s="25"/>
      <c r="B425" s="1123"/>
      <c r="C425" s="342"/>
      <c r="D425" s="276"/>
      <c r="E425" s="343"/>
      <c r="F425" s="1126">
        <v>1000</v>
      </c>
      <c r="G425" s="664">
        <v>1000.8</v>
      </c>
      <c r="H425" s="665">
        <v>1000.8</v>
      </c>
      <c r="I425" s="119"/>
      <c r="J425" s="823" t="s">
        <v>557</v>
      </c>
      <c r="K425" s="759"/>
      <c r="L425" s="762" t="s">
        <v>823</v>
      </c>
      <c r="M425" s="189" t="s">
        <v>818</v>
      </c>
      <c r="N425" s="327" t="s">
        <v>95</v>
      </c>
      <c r="O425" s="219" t="s">
        <v>544</v>
      </c>
      <c r="P425" s="25"/>
      <c r="Q425" s="99"/>
      <c r="R425" s="99"/>
      <c r="S425" s="99"/>
      <c r="T425" s="99"/>
      <c r="U425" s="99"/>
      <c r="V425" s="99"/>
      <c r="W425" s="99"/>
      <c r="X425" s="99"/>
      <c r="Y425" s="99"/>
      <c r="Z425" s="99"/>
      <c r="AA425" s="99"/>
      <c r="AB425" s="99"/>
      <c r="AC425" s="99"/>
      <c r="AD425" s="99"/>
      <c r="AE425" s="99"/>
      <c r="AF425" s="99"/>
      <c r="AG425" s="99"/>
      <c r="AH425" s="99"/>
      <c r="AI425" s="99"/>
      <c r="AJ425" s="99"/>
      <c r="AK425" s="99"/>
      <c r="AL425" s="99"/>
      <c r="AM425" s="99"/>
      <c r="AN425" s="39"/>
    </row>
    <row r="426" spans="1:40" s="40" customFormat="1" ht="15" thickBot="1" x14ac:dyDescent="0.4">
      <c r="A426" s="25"/>
      <c r="B426" s="1123"/>
      <c r="C426" s="346"/>
      <c r="D426" s="233"/>
      <c r="E426" s="348"/>
      <c r="F426" s="1118"/>
      <c r="G426" s="195"/>
      <c r="H426" s="196"/>
      <c r="I426" s="235"/>
      <c r="J426" s="204"/>
      <c r="K426" s="761"/>
      <c r="L426" s="199"/>
      <c r="M426" s="198"/>
      <c r="N426" s="445" t="s">
        <v>95</v>
      </c>
      <c r="O426" s="200"/>
      <c r="P426" s="25"/>
      <c r="Q426" s="99"/>
      <c r="R426" s="99"/>
      <c r="S426" s="99"/>
      <c r="T426" s="99"/>
      <c r="U426" s="99"/>
      <c r="V426" s="99"/>
      <c r="W426" s="99"/>
      <c r="X426" s="99"/>
      <c r="Y426" s="99"/>
      <c r="Z426" s="99"/>
      <c r="AA426" s="99"/>
      <c r="AB426" s="99"/>
      <c r="AC426" s="99"/>
      <c r="AD426" s="99"/>
      <c r="AE426" s="99"/>
      <c r="AF426" s="99"/>
      <c r="AG426" s="99"/>
      <c r="AH426" s="99"/>
      <c r="AI426" s="99"/>
      <c r="AJ426" s="99"/>
      <c r="AK426" s="99"/>
      <c r="AL426" s="99"/>
      <c r="AM426" s="99"/>
      <c r="AN426" s="39"/>
    </row>
    <row r="427" spans="1:40" s="40" customFormat="1" ht="26.5" thickBot="1" x14ac:dyDescent="0.4">
      <c r="A427" s="25"/>
      <c r="B427" s="1123"/>
      <c r="C427" s="344"/>
      <c r="D427" s="183"/>
      <c r="E427" s="345"/>
      <c r="F427" s="1117">
        <v>1000</v>
      </c>
      <c r="G427" s="185"/>
      <c r="H427" s="186"/>
      <c r="I427" s="232"/>
      <c r="J427" s="755" t="s">
        <v>559</v>
      </c>
      <c r="K427" s="198"/>
      <c r="L427" s="853"/>
      <c r="M427" s="189" t="s">
        <v>818</v>
      </c>
      <c r="N427" s="444" t="s">
        <v>98</v>
      </c>
      <c r="O427" s="190"/>
      <c r="P427" s="25"/>
      <c r="Q427" s="99"/>
      <c r="R427" s="99"/>
      <c r="S427" s="99"/>
      <c r="T427" s="99"/>
      <c r="U427" s="99"/>
      <c r="V427" s="99"/>
      <c r="W427" s="99"/>
      <c r="X427" s="99"/>
      <c r="Y427" s="99"/>
      <c r="Z427" s="99"/>
      <c r="AA427" s="99"/>
      <c r="AB427" s="99"/>
      <c r="AC427" s="99"/>
      <c r="AD427" s="99"/>
      <c r="AE427" s="99"/>
      <c r="AF427" s="99"/>
      <c r="AG427" s="99"/>
      <c r="AH427" s="99"/>
      <c r="AI427" s="99"/>
      <c r="AJ427" s="99"/>
      <c r="AK427" s="99"/>
      <c r="AL427" s="99"/>
      <c r="AM427" s="99"/>
      <c r="AN427" s="39"/>
    </row>
    <row r="428" spans="1:40" s="40" customFormat="1" ht="15" thickBot="1" x14ac:dyDescent="0.4">
      <c r="A428" s="25"/>
      <c r="B428" s="1123"/>
      <c r="C428" s="346"/>
      <c r="D428" s="233"/>
      <c r="E428" s="348"/>
      <c r="F428" s="1118"/>
      <c r="G428" s="195"/>
      <c r="H428" s="196"/>
      <c r="I428" s="235"/>
      <c r="J428" s="204"/>
      <c r="K428" s="756" t="s">
        <v>822</v>
      </c>
      <c r="L428" s="199"/>
      <c r="M428" s="198"/>
      <c r="N428" s="445" t="s">
        <v>98</v>
      </c>
      <c r="O428" s="200"/>
      <c r="P428" s="25"/>
      <c r="Q428" s="99"/>
      <c r="R428" s="99"/>
      <c r="S428" s="99"/>
      <c r="T428" s="99"/>
      <c r="U428" s="99"/>
      <c r="V428" s="99"/>
      <c r="W428" s="99"/>
      <c r="X428" s="99"/>
      <c r="Y428" s="99"/>
      <c r="Z428" s="99"/>
      <c r="AA428" s="99"/>
      <c r="AB428" s="99"/>
      <c r="AC428" s="99"/>
      <c r="AD428" s="99"/>
      <c r="AE428" s="99"/>
      <c r="AF428" s="99"/>
      <c r="AG428" s="99"/>
      <c r="AH428" s="99"/>
      <c r="AI428" s="99"/>
      <c r="AJ428" s="99"/>
      <c r="AK428" s="99"/>
      <c r="AL428" s="99"/>
      <c r="AM428" s="99"/>
      <c r="AN428" s="39"/>
    </row>
    <row r="429" spans="1:40" s="40" customFormat="1" ht="39.5" thickBot="1" x14ac:dyDescent="0.4">
      <c r="A429" s="25"/>
      <c r="B429" s="1123"/>
      <c r="C429" s="344"/>
      <c r="D429" s="183"/>
      <c r="E429" s="345"/>
      <c r="F429" s="1117">
        <v>1000</v>
      </c>
      <c r="G429" s="1049">
        <v>18904</v>
      </c>
      <c r="H429" s="854">
        <v>18904</v>
      </c>
      <c r="I429" s="232">
        <v>36</v>
      </c>
      <c r="J429" s="755" t="s">
        <v>560</v>
      </c>
      <c r="K429" s="198"/>
      <c r="L429" s="757"/>
      <c r="M429" s="189" t="s">
        <v>818</v>
      </c>
      <c r="N429" s="444" t="s">
        <v>103</v>
      </c>
      <c r="O429" s="190"/>
      <c r="P429" s="25"/>
      <c r="Q429" s="99"/>
      <c r="R429" s="99"/>
      <c r="S429" s="99"/>
      <c r="T429" s="99"/>
      <c r="U429" s="99"/>
      <c r="V429" s="99"/>
      <c r="W429" s="99"/>
      <c r="X429" s="99"/>
      <c r="Y429" s="99"/>
      <c r="Z429" s="99"/>
      <c r="AA429" s="99"/>
      <c r="AB429" s="99"/>
      <c r="AC429" s="99"/>
      <c r="AD429" s="99"/>
      <c r="AE429" s="99"/>
      <c r="AF429" s="99"/>
      <c r="AG429" s="99"/>
      <c r="AH429" s="99"/>
      <c r="AI429" s="99"/>
      <c r="AJ429" s="99"/>
      <c r="AK429" s="99"/>
      <c r="AL429" s="99"/>
      <c r="AM429" s="99"/>
      <c r="AN429" s="39"/>
    </row>
    <row r="430" spans="1:40" s="40" customFormat="1" ht="15" thickBot="1" x14ac:dyDescent="0.4">
      <c r="A430" s="25"/>
      <c r="B430" s="1123"/>
      <c r="C430" s="346"/>
      <c r="D430" s="233"/>
      <c r="E430" s="348"/>
      <c r="F430" s="1118"/>
      <c r="G430" s="195"/>
      <c r="H430" s="196"/>
      <c r="I430" s="235"/>
      <c r="J430" s="204"/>
      <c r="K430" s="756"/>
      <c r="L430" s="199"/>
      <c r="M430" s="198"/>
      <c r="N430" s="445" t="s">
        <v>103</v>
      </c>
      <c r="O430" s="200"/>
      <c r="P430" s="25"/>
      <c r="Q430" s="99"/>
      <c r="R430" s="99"/>
      <c r="S430" s="99"/>
      <c r="T430" s="99"/>
      <c r="U430" s="99"/>
      <c r="V430" s="99"/>
      <c r="W430" s="99"/>
      <c r="X430" s="99"/>
      <c r="Y430" s="99"/>
      <c r="Z430" s="99"/>
      <c r="AA430" s="99"/>
      <c r="AB430" s="99"/>
      <c r="AC430" s="99"/>
      <c r="AD430" s="99"/>
      <c r="AE430" s="99"/>
      <c r="AF430" s="99"/>
      <c r="AG430" s="99"/>
      <c r="AH430" s="99"/>
      <c r="AI430" s="99"/>
      <c r="AJ430" s="99"/>
      <c r="AK430" s="99"/>
      <c r="AL430" s="99"/>
      <c r="AM430" s="99"/>
      <c r="AN430" s="39"/>
    </row>
    <row r="431" spans="1:40" s="40" customFormat="1" ht="15" thickBot="1" x14ac:dyDescent="0.4">
      <c r="A431" s="25"/>
      <c r="B431" s="1123"/>
      <c r="C431" s="344"/>
      <c r="D431" s="183"/>
      <c r="E431" s="345"/>
      <c r="F431" s="1117">
        <v>1000</v>
      </c>
      <c r="G431" s="185"/>
      <c r="H431" s="186"/>
      <c r="I431" s="232"/>
      <c r="J431" s="218"/>
      <c r="K431" s="198"/>
      <c r="L431" s="189"/>
      <c r="M431" s="188"/>
      <c r="N431" s="444" t="s">
        <v>130</v>
      </c>
      <c r="O431" s="190"/>
      <c r="P431" s="25"/>
      <c r="Q431" s="99"/>
      <c r="R431" s="99"/>
      <c r="S431" s="99"/>
      <c r="T431" s="99"/>
      <c r="U431" s="99"/>
      <c r="V431" s="99"/>
      <c r="W431" s="99"/>
      <c r="X431" s="99"/>
      <c r="Y431" s="99"/>
      <c r="Z431" s="99"/>
      <c r="AA431" s="99"/>
      <c r="AB431" s="99"/>
      <c r="AC431" s="99"/>
      <c r="AD431" s="99"/>
      <c r="AE431" s="99"/>
      <c r="AF431" s="99"/>
      <c r="AG431" s="99"/>
      <c r="AH431" s="99"/>
      <c r="AI431" s="99"/>
      <c r="AJ431" s="99"/>
      <c r="AK431" s="99"/>
      <c r="AL431" s="99"/>
      <c r="AM431" s="99"/>
      <c r="AN431" s="39"/>
    </row>
    <row r="432" spans="1:40" s="40" customFormat="1" ht="15" thickBot="1" x14ac:dyDescent="0.4">
      <c r="A432" s="25"/>
      <c r="B432" s="1123"/>
      <c r="C432" s="346"/>
      <c r="D432" s="376"/>
      <c r="E432" s="348" t="s">
        <v>539</v>
      </c>
      <c r="F432" s="1118"/>
      <c r="G432" s="195"/>
      <c r="H432" s="196"/>
      <c r="I432" s="235"/>
      <c r="J432" s="204"/>
      <c r="K432" s="188"/>
      <c r="L432" s="199"/>
      <c r="M432" s="198"/>
      <c r="N432" s="445" t="s">
        <v>130</v>
      </c>
      <c r="O432" s="200"/>
      <c r="P432" s="25"/>
      <c r="Q432" s="99"/>
      <c r="R432" s="99"/>
      <c r="S432" s="99"/>
      <c r="T432" s="99"/>
      <c r="U432" s="99"/>
      <c r="V432" s="99"/>
      <c r="W432" s="99"/>
      <c r="X432" s="99"/>
      <c r="Y432" s="99"/>
      <c r="Z432" s="99"/>
      <c r="AA432" s="99"/>
      <c r="AB432" s="99"/>
      <c r="AC432" s="99"/>
      <c r="AD432" s="99"/>
      <c r="AE432" s="99"/>
      <c r="AF432" s="99"/>
      <c r="AG432" s="99"/>
      <c r="AH432" s="99"/>
      <c r="AI432" s="99"/>
      <c r="AJ432" s="99"/>
      <c r="AK432" s="99"/>
      <c r="AL432" s="99"/>
      <c r="AM432" s="99"/>
      <c r="AN432" s="39"/>
    </row>
    <row r="433" spans="1:40" s="40" customFormat="1" ht="24" customHeight="1" thickBot="1" x14ac:dyDescent="0.4">
      <c r="A433" s="25"/>
      <c r="B433" s="1124"/>
      <c r="C433" s="403"/>
      <c r="D433" s="404"/>
      <c r="E433" s="405" t="s">
        <v>561</v>
      </c>
      <c r="F433" s="1119">
        <v>1000</v>
      </c>
      <c r="G433" s="300"/>
      <c r="H433" s="406">
        <v>685</v>
      </c>
      <c r="I433" s="407"/>
      <c r="J433" s="666" t="s">
        <v>562</v>
      </c>
      <c r="K433" s="198"/>
      <c r="L433" s="392"/>
      <c r="M433" s="391"/>
      <c r="N433" s="459" t="s">
        <v>106</v>
      </c>
      <c r="O433" s="408"/>
      <c r="P433" s="25"/>
      <c r="Q433" s="99"/>
      <c r="R433" s="99"/>
      <c r="S433" s="99"/>
      <c r="T433" s="99"/>
      <c r="U433" s="99"/>
      <c r="V433" s="99"/>
      <c r="W433" s="99"/>
      <c r="X433" s="99"/>
      <c r="Y433" s="99"/>
      <c r="Z433" s="99"/>
      <c r="AA433" s="99"/>
      <c r="AB433" s="99"/>
      <c r="AC433" s="99"/>
      <c r="AD433" s="99"/>
      <c r="AE433" s="99"/>
      <c r="AF433" s="99"/>
      <c r="AG433" s="99"/>
      <c r="AH433" s="99"/>
      <c r="AI433" s="99"/>
      <c r="AJ433" s="99"/>
      <c r="AK433" s="99"/>
      <c r="AL433" s="99"/>
      <c r="AM433" s="99"/>
      <c r="AN433" s="39"/>
    </row>
    <row r="434" spans="1:40" s="40" customFormat="1" ht="26" x14ac:dyDescent="0.35">
      <c r="A434" s="25"/>
      <c r="B434" s="39"/>
      <c r="C434" s="721"/>
      <c r="D434" s="404"/>
      <c r="E434" s="722"/>
      <c r="F434" s="1120"/>
      <c r="G434" s="723"/>
      <c r="H434" s="724">
        <v>1950</v>
      </c>
      <c r="I434" s="725"/>
      <c r="J434" s="726" t="s">
        <v>563</v>
      </c>
      <c r="K434" s="391"/>
      <c r="L434" s="728"/>
      <c r="M434" s="727"/>
      <c r="N434" s="729"/>
      <c r="O434" s="730"/>
      <c r="P434" s="25"/>
      <c r="Q434" s="99"/>
      <c r="R434" s="99"/>
      <c r="S434" s="99"/>
      <c r="T434" s="99"/>
      <c r="U434" s="99"/>
      <c r="V434" s="99"/>
      <c r="W434" s="99"/>
      <c r="X434" s="99"/>
      <c r="Y434" s="99"/>
      <c r="Z434" s="99"/>
      <c r="AA434" s="99"/>
      <c r="AB434" s="99"/>
      <c r="AC434" s="99"/>
      <c r="AD434" s="99"/>
      <c r="AE434" s="99"/>
      <c r="AF434" s="99"/>
      <c r="AG434" s="99"/>
      <c r="AH434" s="99"/>
      <c r="AI434" s="99"/>
      <c r="AJ434" s="99"/>
      <c r="AK434" s="99"/>
      <c r="AL434" s="99"/>
      <c r="AM434" s="99"/>
      <c r="AN434" s="39"/>
    </row>
    <row r="435" spans="1:40" s="40" customFormat="1" x14ac:dyDescent="0.35">
      <c r="A435" s="25"/>
      <c r="B435" s="39"/>
      <c r="C435" s="721"/>
      <c r="D435" s="404"/>
      <c r="E435" s="722"/>
      <c r="F435" s="1120"/>
      <c r="G435" s="723"/>
      <c r="H435" s="724"/>
      <c r="I435" s="725"/>
      <c r="J435" s="726"/>
      <c r="K435" s="727"/>
      <c r="L435" s="728"/>
      <c r="M435" s="727"/>
      <c r="N435" s="729"/>
      <c r="O435" s="730"/>
      <c r="P435" s="25"/>
      <c r="Q435" s="99"/>
      <c r="R435" s="99"/>
      <c r="S435" s="99"/>
      <c r="T435" s="99"/>
      <c r="U435" s="99"/>
      <c r="V435" s="99"/>
      <c r="W435" s="99"/>
      <c r="X435" s="99"/>
      <c r="Y435" s="99"/>
      <c r="Z435" s="99"/>
      <c r="AA435" s="99"/>
      <c r="AB435" s="99"/>
      <c r="AC435" s="99"/>
      <c r="AD435" s="99"/>
      <c r="AE435" s="99"/>
      <c r="AF435" s="99"/>
      <c r="AG435" s="99"/>
      <c r="AH435" s="99"/>
      <c r="AI435" s="99"/>
      <c r="AJ435" s="99"/>
      <c r="AK435" s="99"/>
      <c r="AL435" s="99"/>
      <c r="AM435" s="99"/>
      <c r="AN435" s="39"/>
    </row>
    <row r="436" spans="1:40" s="40" customFormat="1" ht="15" thickBot="1" x14ac:dyDescent="0.4">
      <c r="A436" s="25"/>
      <c r="B436" s="39"/>
      <c r="C436" s="371"/>
      <c r="D436" s="357"/>
      <c r="E436" s="722"/>
      <c r="F436" s="1121"/>
      <c r="G436" s="315"/>
      <c r="H436" s="362"/>
      <c r="I436" s="402"/>
      <c r="J436" s="692" t="s">
        <v>564</v>
      </c>
      <c r="K436" s="727"/>
      <c r="L436" s="319"/>
      <c r="M436" s="318"/>
      <c r="N436" s="454" t="s">
        <v>106</v>
      </c>
      <c r="O436" s="320"/>
      <c r="P436" s="25"/>
      <c r="Q436" s="99"/>
      <c r="R436" s="99"/>
      <c r="S436" s="99"/>
      <c r="T436" s="99"/>
      <c r="U436" s="99"/>
      <c r="V436" s="99"/>
      <c r="W436" s="99"/>
      <c r="X436" s="99"/>
      <c r="Y436" s="99"/>
      <c r="Z436" s="99"/>
      <c r="AA436" s="99"/>
      <c r="AB436" s="99"/>
      <c r="AC436" s="99"/>
      <c r="AD436" s="99"/>
      <c r="AE436" s="99"/>
      <c r="AF436" s="99"/>
      <c r="AG436" s="99"/>
      <c r="AH436" s="99"/>
      <c r="AI436" s="99"/>
      <c r="AJ436" s="99"/>
      <c r="AK436" s="99"/>
      <c r="AL436" s="99"/>
      <c r="AM436" s="99"/>
      <c r="AN436" s="39"/>
    </row>
    <row r="437" spans="1:40" s="40" customFormat="1" ht="15" thickBot="1" x14ac:dyDescent="0.4">
      <c r="A437" s="25"/>
      <c r="B437" s="154"/>
      <c r="C437" s="254">
        <v>9.4</v>
      </c>
      <c r="D437" s="1079" t="s">
        <v>912</v>
      </c>
      <c r="E437" s="270" t="s">
        <v>55</v>
      </c>
      <c r="F437" s="257" t="s">
        <v>494</v>
      </c>
      <c r="G437" s="258">
        <f>SUM(G438:G457)</f>
        <v>5</v>
      </c>
      <c r="H437" s="259">
        <f>SUM(H438:H457)</f>
        <v>5</v>
      </c>
      <c r="I437" s="260" t="s">
        <v>132</v>
      </c>
      <c r="J437" s="249"/>
      <c r="K437" s="318"/>
      <c r="L437" s="784"/>
      <c r="M437" s="250"/>
      <c r="N437" s="451"/>
      <c r="O437" s="252"/>
      <c r="P437" s="25"/>
      <c r="Q437" s="99"/>
      <c r="R437" s="99"/>
      <c r="S437" s="99"/>
      <c r="T437" s="99"/>
      <c r="U437" s="99"/>
      <c r="V437" s="99"/>
      <c r="W437" s="99"/>
      <c r="X437" s="99"/>
      <c r="Y437" s="99"/>
      <c r="Z437" s="99"/>
      <c r="AA437" s="99"/>
      <c r="AB437" s="99"/>
      <c r="AC437" s="99"/>
      <c r="AD437" s="99"/>
      <c r="AE437" s="99"/>
      <c r="AF437" s="99"/>
      <c r="AG437" s="99"/>
      <c r="AH437" s="99"/>
      <c r="AI437" s="99"/>
      <c r="AJ437" s="99"/>
      <c r="AK437" s="99"/>
      <c r="AL437" s="99"/>
      <c r="AM437" s="99"/>
      <c r="AN437" s="39"/>
    </row>
    <row r="438" spans="1:40" s="40" customFormat="1" ht="26.5" thickBot="1" x14ac:dyDescent="0.4">
      <c r="A438" s="25"/>
      <c r="B438" s="1122" t="s">
        <v>565</v>
      </c>
      <c r="C438" s="344"/>
      <c r="D438" s="233"/>
      <c r="E438" s="345"/>
      <c r="F438" s="1115">
        <v>1</v>
      </c>
      <c r="G438" s="185">
        <v>1</v>
      </c>
      <c r="H438" s="186">
        <v>1</v>
      </c>
      <c r="I438" s="232"/>
      <c r="J438" s="755" t="s">
        <v>566</v>
      </c>
      <c r="K438" s="250"/>
      <c r="L438" s="851"/>
      <c r="M438" s="188" t="s">
        <v>818</v>
      </c>
      <c r="N438" s="444" t="s">
        <v>90</v>
      </c>
      <c r="O438" s="190" t="s">
        <v>567</v>
      </c>
      <c r="P438" s="25"/>
      <c r="Q438" s="99"/>
      <c r="R438" s="99"/>
      <c r="S438" s="99"/>
      <c r="T438" s="99"/>
      <c r="U438" s="99"/>
      <c r="V438" s="99"/>
      <c r="W438" s="99"/>
      <c r="X438" s="99"/>
      <c r="Y438" s="99"/>
      <c r="Z438" s="99"/>
      <c r="AA438" s="99"/>
      <c r="AB438" s="99"/>
      <c r="AC438" s="99"/>
      <c r="AD438" s="99"/>
      <c r="AE438" s="99"/>
      <c r="AF438" s="99"/>
      <c r="AG438" s="99"/>
      <c r="AH438" s="99"/>
      <c r="AI438" s="99"/>
      <c r="AJ438" s="99"/>
      <c r="AK438" s="99"/>
      <c r="AL438" s="99"/>
      <c r="AM438" s="99"/>
      <c r="AN438" s="39"/>
    </row>
    <row r="439" spans="1:40" s="40" customFormat="1" ht="15" thickBot="1" x14ac:dyDescent="0.4">
      <c r="A439" s="25"/>
      <c r="B439" s="1123"/>
      <c r="C439" s="350"/>
      <c r="D439" s="183"/>
      <c r="E439" s="351"/>
      <c r="F439" s="1125"/>
      <c r="G439" s="283"/>
      <c r="H439" s="284"/>
      <c r="I439" s="166"/>
      <c r="J439" s="64"/>
      <c r="K439" s="756"/>
      <c r="L439" s="419"/>
      <c r="M439" s="120"/>
      <c r="N439" s="449" t="s">
        <v>90</v>
      </c>
      <c r="O439" s="329"/>
      <c r="P439" s="25"/>
      <c r="Q439" s="99"/>
      <c r="R439" s="99"/>
      <c r="S439" s="99"/>
      <c r="T439" s="99"/>
      <c r="U439" s="99"/>
      <c r="V439" s="99"/>
      <c r="W439" s="99"/>
      <c r="X439" s="99"/>
      <c r="Y439" s="99"/>
      <c r="Z439" s="99"/>
      <c r="AA439" s="99"/>
      <c r="AB439" s="99"/>
      <c r="AC439" s="99"/>
      <c r="AD439" s="99"/>
      <c r="AE439" s="99"/>
      <c r="AF439" s="99"/>
      <c r="AG439" s="99"/>
      <c r="AH439" s="99"/>
      <c r="AI439" s="99"/>
      <c r="AJ439" s="99"/>
      <c r="AK439" s="99"/>
      <c r="AL439" s="99"/>
      <c r="AM439" s="99"/>
      <c r="AN439" s="39"/>
    </row>
    <row r="440" spans="1:40" s="40" customFormat="1" ht="15" thickBot="1" x14ac:dyDescent="0.4">
      <c r="A440" s="25"/>
      <c r="B440" s="1123"/>
      <c r="C440" s="344"/>
      <c r="D440" s="233"/>
      <c r="E440" s="345"/>
      <c r="F440" s="1115">
        <v>1</v>
      </c>
      <c r="G440" s="185">
        <v>1</v>
      </c>
      <c r="H440" s="186">
        <v>1</v>
      </c>
      <c r="I440" s="232"/>
      <c r="J440" s="755" t="s">
        <v>568</v>
      </c>
      <c r="K440" s="120"/>
      <c r="L440" s="851"/>
      <c r="M440" s="188" t="s">
        <v>818</v>
      </c>
      <c r="N440" s="444" t="s">
        <v>93</v>
      </c>
      <c r="O440" s="190" t="s">
        <v>567</v>
      </c>
      <c r="P440" s="25"/>
      <c r="Q440" s="99"/>
      <c r="R440" s="99"/>
      <c r="S440" s="99"/>
      <c r="T440" s="99"/>
      <c r="U440" s="99"/>
      <c r="V440" s="99"/>
      <c r="W440" s="99"/>
      <c r="X440" s="99"/>
      <c r="Y440" s="99"/>
      <c r="Z440" s="99"/>
      <c r="AA440" s="99"/>
      <c r="AB440" s="99"/>
      <c r="AC440" s="99"/>
      <c r="AD440" s="99"/>
      <c r="AE440" s="99"/>
      <c r="AF440" s="99"/>
      <c r="AG440" s="99"/>
      <c r="AH440" s="99"/>
      <c r="AI440" s="99"/>
      <c r="AJ440" s="99"/>
      <c r="AK440" s="99"/>
      <c r="AL440" s="99"/>
      <c r="AM440" s="99"/>
      <c r="AN440" s="39"/>
    </row>
    <row r="441" spans="1:40" s="40" customFormat="1" ht="26.5" thickBot="1" x14ac:dyDescent="0.4">
      <c r="A441" s="25"/>
      <c r="B441" s="1123"/>
      <c r="C441" s="346"/>
      <c r="D441" s="183"/>
      <c r="E441" s="348"/>
      <c r="F441" s="1116"/>
      <c r="G441" s="195">
        <v>1</v>
      </c>
      <c r="H441" s="196">
        <v>1</v>
      </c>
      <c r="I441" s="235"/>
      <c r="J441" s="204" t="s">
        <v>569</v>
      </c>
      <c r="K441" s="756"/>
      <c r="L441" s="341" t="s">
        <v>150</v>
      </c>
      <c r="M441" s="198" t="s">
        <v>119</v>
      </c>
      <c r="N441" s="445" t="s">
        <v>93</v>
      </c>
      <c r="O441" s="200" t="s">
        <v>570</v>
      </c>
      <c r="P441" s="25"/>
      <c r="Q441" s="99"/>
      <c r="R441" s="99"/>
      <c r="S441" s="99"/>
      <c r="T441" s="99"/>
      <c r="U441" s="99"/>
      <c r="V441" s="99"/>
      <c r="W441" s="99"/>
      <c r="X441" s="99"/>
      <c r="Y441" s="99"/>
      <c r="Z441" s="99"/>
      <c r="AA441" s="99"/>
      <c r="AB441" s="99"/>
      <c r="AC441" s="99"/>
      <c r="AD441" s="99"/>
      <c r="AE441" s="99"/>
      <c r="AF441" s="99"/>
      <c r="AG441" s="99"/>
      <c r="AH441" s="99"/>
      <c r="AI441" s="99"/>
      <c r="AJ441" s="99"/>
      <c r="AK441" s="99"/>
      <c r="AL441" s="99"/>
      <c r="AM441" s="99"/>
      <c r="AN441" s="39"/>
    </row>
    <row r="442" spans="1:40" s="40" customFormat="1" ht="52.5" thickBot="1" x14ac:dyDescent="0.4">
      <c r="A442" s="25"/>
      <c r="B442" s="1123"/>
      <c r="C442" s="344"/>
      <c r="D442" s="233"/>
      <c r="E442" s="345"/>
      <c r="F442" s="1115">
        <v>1</v>
      </c>
      <c r="G442" s="185"/>
      <c r="H442" s="186"/>
      <c r="I442" s="232"/>
      <c r="J442" s="218"/>
      <c r="K442" s="786" t="s">
        <v>888</v>
      </c>
      <c r="L442" s="340"/>
      <c r="M442" s="188"/>
      <c r="N442" s="444" t="s">
        <v>122</v>
      </c>
      <c r="O442" s="190"/>
      <c r="P442" s="25"/>
      <c r="Q442" s="99"/>
      <c r="R442" s="99"/>
      <c r="S442" s="99"/>
      <c r="T442" s="99"/>
      <c r="U442" s="99"/>
      <c r="V442" s="99"/>
      <c r="W442" s="99"/>
      <c r="X442" s="99"/>
      <c r="Y442" s="99"/>
      <c r="Z442" s="99"/>
      <c r="AA442" s="99"/>
      <c r="AB442" s="99"/>
      <c r="AC442" s="99"/>
      <c r="AD442" s="99"/>
      <c r="AE442" s="99"/>
      <c r="AF442" s="99"/>
      <c r="AG442" s="99"/>
      <c r="AH442" s="99"/>
      <c r="AI442" s="99"/>
      <c r="AJ442" s="99"/>
      <c r="AK442" s="99"/>
      <c r="AL442" s="99"/>
      <c r="AM442" s="99"/>
      <c r="AN442" s="39"/>
    </row>
    <row r="443" spans="1:40" s="40" customFormat="1" ht="15" thickBot="1" x14ac:dyDescent="0.4">
      <c r="A443" s="25"/>
      <c r="B443" s="1123"/>
      <c r="C443" s="346"/>
      <c r="D443" s="183"/>
      <c r="E443" s="348"/>
      <c r="F443" s="1116"/>
      <c r="G443" s="195"/>
      <c r="H443" s="196"/>
      <c r="I443" s="235"/>
      <c r="J443" s="204"/>
      <c r="K443" s="188"/>
      <c r="L443" s="341"/>
      <c r="M443" s="198"/>
      <c r="N443" s="445" t="s">
        <v>122</v>
      </c>
      <c r="O443" s="200"/>
      <c r="P443" s="25"/>
      <c r="Q443" s="99"/>
      <c r="R443" s="99"/>
      <c r="S443" s="99"/>
      <c r="T443" s="99"/>
      <c r="U443" s="99"/>
      <c r="V443" s="99"/>
      <c r="W443" s="99"/>
      <c r="X443" s="99"/>
      <c r="Y443" s="99"/>
      <c r="Z443" s="99"/>
      <c r="AA443" s="99"/>
      <c r="AB443" s="99"/>
      <c r="AC443" s="99"/>
      <c r="AD443" s="99"/>
      <c r="AE443" s="99"/>
      <c r="AF443" s="99"/>
      <c r="AG443" s="99"/>
      <c r="AH443" s="99"/>
      <c r="AI443" s="99"/>
      <c r="AJ443" s="99"/>
      <c r="AK443" s="99"/>
      <c r="AL443" s="99"/>
      <c r="AM443" s="99"/>
      <c r="AN443" s="39"/>
    </row>
    <row r="444" spans="1:40" s="40" customFormat="1" ht="26.5" thickBot="1" x14ac:dyDescent="0.4">
      <c r="A444" s="25"/>
      <c r="B444" s="1123"/>
      <c r="C444" s="344"/>
      <c r="D444" s="233"/>
      <c r="E444" s="345"/>
      <c r="F444" s="1115">
        <v>1</v>
      </c>
      <c r="G444" s="185">
        <v>1</v>
      </c>
      <c r="H444" s="186">
        <v>1</v>
      </c>
      <c r="I444" s="232"/>
      <c r="J444" s="755" t="s">
        <v>794</v>
      </c>
      <c r="K444" s="198"/>
      <c r="L444" s="851"/>
      <c r="M444" s="188" t="s">
        <v>818</v>
      </c>
      <c r="N444" s="444" t="s">
        <v>124</v>
      </c>
      <c r="O444" s="190" t="s">
        <v>572</v>
      </c>
      <c r="P444" s="25"/>
      <c r="Q444" s="99"/>
      <c r="R444" s="99"/>
      <c r="S444" s="99"/>
      <c r="T444" s="99"/>
      <c r="U444" s="99"/>
      <c r="V444" s="99"/>
      <c r="W444" s="99"/>
      <c r="X444" s="99"/>
      <c r="Y444" s="99"/>
      <c r="Z444" s="99"/>
      <c r="AA444" s="99"/>
      <c r="AB444" s="99"/>
      <c r="AC444" s="99"/>
      <c r="AD444" s="99"/>
      <c r="AE444" s="99"/>
      <c r="AF444" s="99"/>
      <c r="AG444" s="99"/>
      <c r="AH444" s="99"/>
      <c r="AI444" s="99"/>
      <c r="AJ444" s="99"/>
      <c r="AK444" s="99"/>
      <c r="AL444" s="99"/>
      <c r="AM444" s="99"/>
      <c r="AN444" s="39"/>
    </row>
    <row r="445" spans="1:40" s="40" customFormat="1" ht="15" thickBot="1" x14ac:dyDescent="0.4">
      <c r="A445" s="25"/>
      <c r="B445" s="1123"/>
      <c r="C445" s="346"/>
      <c r="D445" s="183"/>
      <c r="E445" s="348"/>
      <c r="F445" s="1116"/>
      <c r="G445" s="195"/>
      <c r="H445" s="196"/>
      <c r="I445" s="235"/>
      <c r="J445" s="204"/>
      <c r="K445" s="756"/>
      <c r="L445" s="341"/>
      <c r="M445" s="198"/>
      <c r="N445" s="445" t="s">
        <v>124</v>
      </c>
      <c r="O445" s="200"/>
      <c r="P445" s="25"/>
      <c r="Q445" s="99"/>
      <c r="R445" s="99"/>
      <c r="S445" s="99"/>
      <c r="T445" s="99"/>
      <c r="U445" s="99"/>
      <c r="V445" s="99"/>
      <c r="W445" s="99"/>
      <c r="X445" s="99"/>
      <c r="Y445" s="99"/>
      <c r="Z445" s="99"/>
      <c r="AA445" s="99"/>
      <c r="AB445" s="99"/>
      <c r="AC445" s="99"/>
      <c r="AD445" s="99"/>
      <c r="AE445" s="99"/>
      <c r="AF445" s="99"/>
      <c r="AG445" s="99"/>
      <c r="AH445" s="99"/>
      <c r="AI445" s="99"/>
      <c r="AJ445" s="99"/>
      <c r="AK445" s="99"/>
      <c r="AL445" s="99"/>
      <c r="AM445" s="99"/>
      <c r="AN445" s="39"/>
    </row>
    <row r="446" spans="1:40" s="40" customFormat="1" ht="15" thickBot="1" x14ac:dyDescent="0.4">
      <c r="A446" s="25"/>
      <c r="B446" s="1123"/>
      <c r="C446" s="344"/>
      <c r="D446" s="287"/>
      <c r="E446" s="345"/>
      <c r="F446" s="1115">
        <v>1</v>
      </c>
      <c r="G446" s="185">
        <v>1</v>
      </c>
      <c r="H446" s="186">
        <v>1</v>
      </c>
      <c r="I446" s="232"/>
      <c r="J446" s="755" t="s">
        <v>887</v>
      </c>
      <c r="K446" s="198"/>
      <c r="L446" s="340" t="s">
        <v>575</v>
      </c>
      <c r="M446" s="188" t="s">
        <v>119</v>
      </c>
      <c r="N446" s="444" t="s">
        <v>128</v>
      </c>
      <c r="O446" s="190" t="s">
        <v>572</v>
      </c>
      <c r="P446" s="25"/>
      <c r="Q446" s="99"/>
      <c r="R446" s="99"/>
      <c r="S446" s="99"/>
      <c r="T446" s="99"/>
      <c r="U446" s="99"/>
      <c r="V446" s="99"/>
      <c r="W446" s="99"/>
      <c r="X446" s="99"/>
      <c r="Y446" s="99"/>
      <c r="Z446" s="99"/>
      <c r="AA446" s="99"/>
      <c r="AB446" s="99"/>
      <c r="AC446" s="99"/>
      <c r="AD446" s="99"/>
      <c r="AE446" s="99"/>
      <c r="AF446" s="99"/>
      <c r="AG446" s="99"/>
      <c r="AH446" s="99"/>
      <c r="AI446" s="99"/>
      <c r="AJ446" s="99"/>
      <c r="AK446" s="99"/>
      <c r="AL446" s="99"/>
      <c r="AM446" s="99"/>
      <c r="AN446" s="39"/>
    </row>
    <row r="447" spans="1:40" s="40" customFormat="1" ht="15" thickBot="1" x14ac:dyDescent="0.4">
      <c r="A447" s="25"/>
      <c r="B447" s="1123"/>
      <c r="C447" s="346"/>
      <c r="D447" s="381"/>
      <c r="E447" s="348"/>
      <c r="F447" s="1116"/>
      <c r="G447" s="195"/>
      <c r="H447" s="196"/>
      <c r="I447" s="235"/>
      <c r="J447" s="204"/>
      <c r="L447" s="341"/>
      <c r="M447" s="198"/>
      <c r="N447" s="445" t="s">
        <v>128</v>
      </c>
      <c r="O447" s="200"/>
      <c r="P447" s="25"/>
      <c r="Q447" s="99"/>
      <c r="R447" s="99"/>
      <c r="S447" s="99"/>
      <c r="T447" s="99"/>
      <c r="U447" s="99"/>
      <c r="V447" s="99"/>
      <c r="W447" s="99"/>
      <c r="X447" s="99"/>
      <c r="Y447" s="99"/>
      <c r="Z447" s="99"/>
      <c r="AA447" s="99"/>
      <c r="AB447" s="99"/>
      <c r="AC447" s="99"/>
      <c r="AD447" s="99"/>
      <c r="AE447" s="99"/>
      <c r="AF447" s="99"/>
      <c r="AG447" s="99"/>
      <c r="AH447" s="99"/>
      <c r="AI447" s="99"/>
      <c r="AJ447" s="99"/>
      <c r="AK447" s="99"/>
      <c r="AL447" s="99"/>
      <c r="AM447" s="99"/>
      <c r="AN447" s="39"/>
    </row>
    <row r="448" spans="1:40" s="40" customFormat="1" ht="15" thickBot="1" x14ac:dyDescent="0.4">
      <c r="A448" s="25"/>
      <c r="B448" s="1123"/>
      <c r="C448" s="344"/>
      <c r="D448" s="183"/>
      <c r="E448" s="345"/>
      <c r="F448" s="1115">
        <v>1</v>
      </c>
      <c r="G448" s="185"/>
      <c r="H448" s="186"/>
      <c r="I448" s="232"/>
      <c r="J448" s="218"/>
      <c r="K448" s="198"/>
      <c r="L448" s="340"/>
      <c r="M448" s="188"/>
      <c r="N448" s="444" t="s">
        <v>95</v>
      </c>
      <c r="O448" s="190"/>
      <c r="P448" s="25"/>
      <c r="Q448" s="99"/>
      <c r="R448" s="99"/>
      <c r="S448" s="99"/>
      <c r="T448" s="99"/>
      <c r="U448" s="99"/>
      <c r="V448" s="99"/>
      <c r="W448" s="99"/>
      <c r="X448" s="99"/>
      <c r="Y448" s="99"/>
      <c r="Z448" s="99"/>
      <c r="AA448" s="99"/>
      <c r="AB448" s="99"/>
      <c r="AC448" s="99"/>
      <c r="AD448" s="99"/>
      <c r="AE448" s="99"/>
      <c r="AF448" s="99"/>
      <c r="AG448" s="99"/>
      <c r="AH448" s="99"/>
      <c r="AI448" s="99"/>
      <c r="AJ448" s="99"/>
      <c r="AK448" s="99"/>
      <c r="AL448" s="99"/>
      <c r="AM448" s="99"/>
      <c r="AN448" s="39"/>
    </row>
    <row r="449" spans="1:40" s="40" customFormat="1" ht="15" thickBot="1" x14ac:dyDescent="0.4">
      <c r="A449" s="25"/>
      <c r="B449" s="1123"/>
      <c r="C449" s="346"/>
      <c r="D449" s="233"/>
      <c r="E449" s="348"/>
      <c r="F449" s="1116"/>
      <c r="G449" s="195"/>
      <c r="H449" s="196"/>
      <c r="I449" s="235"/>
      <c r="J449" s="204"/>
      <c r="K449" s="188"/>
      <c r="L449" s="341"/>
      <c r="M449" s="198"/>
      <c r="N449" s="445" t="s">
        <v>95</v>
      </c>
      <c r="O449" s="200"/>
      <c r="P449" s="25"/>
      <c r="Q449" s="99"/>
      <c r="R449" s="99"/>
      <c r="S449" s="99"/>
      <c r="T449" s="99"/>
      <c r="U449" s="99"/>
      <c r="V449" s="99"/>
      <c r="W449" s="99"/>
      <c r="X449" s="99"/>
      <c r="Y449" s="99"/>
      <c r="Z449" s="99"/>
      <c r="AA449" s="99"/>
      <c r="AB449" s="99"/>
      <c r="AC449" s="99"/>
      <c r="AD449" s="99"/>
      <c r="AE449" s="99"/>
      <c r="AF449" s="99"/>
      <c r="AG449" s="99"/>
      <c r="AH449" s="99"/>
      <c r="AI449" s="99"/>
      <c r="AJ449" s="99"/>
      <c r="AK449" s="99"/>
      <c r="AL449" s="99"/>
      <c r="AM449" s="99"/>
      <c r="AN449" s="39"/>
    </row>
    <row r="450" spans="1:40" s="40" customFormat="1" ht="15" thickBot="1" x14ac:dyDescent="0.4">
      <c r="A450" s="25"/>
      <c r="B450" s="1123"/>
      <c r="C450" s="344"/>
      <c r="D450" s="183"/>
      <c r="E450" s="345"/>
      <c r="F450" s="1115">
        <v>1</v>
      </c>
      <c r="G450" s="185"/>
      <c r="H450" s="186"/>
      <c r="I450" s="232"/>
      <c r="J450" s="218"/>
      <c r="K450" s="198"/>
      <c r="L450" s="340"/>
      <c r="M450" s="188"/>
      <c r="N450" s="444" t="s">
        <v>98</v>
      </c>
      <c r="O450" s="190"/>
      <c r="P450" s="25"/>
      <c r="Q450" s="99"/>
      <c r="R450" s="99"/>
      <c r="S450" s="99"/>
      <c r="T450" s="99"/>
      <c r="U450" s="99"/>
      <c r="V450" s="99"/>
      <c r="W450" s="99"/>
      <c r="X450" s="99"/>
      <c r="Y450" s="99"/>
      <c r="Z450" s="99"/>
      <c r="AA450" s="99"/>
      <c r="AB450" s="99"/>
      <c r="AC450" s="99"/>
      <c r="AD450" s="99"/>
      <c r="AE450" s="99"/>
      <c r="AF450" s="99"/>
      <c r="AG450" s="99"/>
      <c r="AH450" s="99"/>
      <c r="AI450" s="99"/>
      <c r="AJ450" s="99"/>
      <c r="AK450" s="99"/>
      <c r="AL450" s="99"/>
      <c r="AM450" s="99"/>
      <c r="AN450" s="39"/>
    </row>
    <row r="451" spans="1:40" s="40" customFormat="1" ht="15" thickBot="1" x14ac:dyDescent="0.4">
      <c r="A451" s="25"/>
      <c r="B451" s="1123"/>
      <c r="C451" s="346"/>
      <c r="D451" s="233"/>
      <c r="E451" s="348"/>
      <c r="F451" s="1116"/>
      <c r="G451" s="195"/>
      <c r="H451" s="196"/>
      <c r="I451" s="235"/>
      <c r="J451" s="204"/>
      <c r="K451" s="188"/>
      <c r="L451" s="341"/>
      <c r="M451" s="198"/>
      <c r="N451" s="445" t="s">
        <v>98</v>
      </c>
      <c r="O451" s="200"/>
      <c r="P451" s="25"/>
      <c r="Q451" s="99"/>
      <c r="R451" s="99"/>
      <c r="S451" s="99"/>
      <c r="T451" s="99"/>
      <c r="U451" s="99"/>
      <c r="V451" s="99"/>
      <c r="W451" s="99"/>
      <c r="X451" s="99"/>
      <c r="Y451" s="99"/>
      <c r="Z451" s="99"/>
      <c r="AA451" s="99"/>
      <c r="AB451" s="99"/>
      <c r="AC451" s="99"/>
      <c r="AD451" s="99"/>
      <c r="AE451" s="99"/>
      <c r="AF451" s="99"/>
      <c r="AG451" s="99"/>
      <c r="AH451" s="99"/>
      <c r="AI451" s="99"/>
      <c r="AJ451" s="99"/>
      <c r="AK451" s="99"/>
      <c r="AL451" s="99"/>
      <c r="AM451" s="99"/>
      <c r="AN451" s="39"/>
    </row>
    <row r="452" spans="1:40" s="40" customFormat="1" ht="15" thickBot="1" x14ac:dyDescent="0.4">
      <c r="A452" s="25"/>
      <c r="B452" s="1123"/>
      <c r="C452" s="344"/>
      <c r="D452" s="183"/>
      <c r="E452" s="345"/>
      <c r="F452" s="1115">
        <v>1</v>
      </c>
      <c r="G452" s="185"/>
      <c r="H452" s="186"/>
      <c r="I452" s="232"/>
      <c r="J452" s="218"/>
      <c r="K452" s="198"/>
      <c r="L452" s="340"/>
      <c r="M452" s="188"/>
      <c r="N452" s="444" t="s">
        <v>103</v>
      </c>
      <c r="O452" s="190"/>
      <c r="P452" s="25"/>
      <c r="Q452" s="99"/>
      <c r="R452" s="99"/>
      <c r="S452" s="99"/>
      <c r="T452" s="99"/>
      <c r="U452" s="99"/>
      <c r="V452" s="99"/>
      <c r="W452" s="99"/>
      <c r="X452" s="99"/>
      <c r="Y452" s="99"/>
      <c r="Z452" s="99"/>
      <c r="AA452" s="99"/>
      <c r="AB452" s="99"/>
      <c r="AC452" s="99"/>
      <c r="AD452" s="99"/>
      <c r="AE452" s="99"/>
      <c r="AF452" s="99"/>
      <c r="AG452" s="99"/>
      <c r="AH452" s="99"/>
      <c r="AI452" s="99"/>
      <c r="AJ452" s="99"/>
      <c r="AK452" s="99"/>
      <c r="AL452" s="99"/>
      <c r="AM452" s="99"/>
      <c r="AN452" s="39"/>
    </row>
    <row r="453" spans="1:40" s="40" customFormat="1" ht="15" thickBot="1" x14ac:dyDescent="0.4">
      <c r="A453" s="25"/>
      <c r="B453" s="1123"/>
      <c r="C453" s="346"/>
      <c r="D453" s="233"/>
      <c r="E453" s="348"/>
      <c r="F453" s="1116"/>
      <c r="G453" s="195"/>
      <c r="H453" s="196"/>
      <c r="I453" s="235"/>
      <c r="J453" s="204"/>
      <c r="K453" s="188"/>
      <c r="L453" s="341"/>
      <c r="M453" s="198"/>
      <c r="N453" s="445" t="s">
        <v>103</v>
      </c>
      <c r="O453" s="200"/>
      <c r="P453" s="25"/>
      <c r="Q453" s="99"/>
      <c r="R453" s="99"/>
      <c r="S453" s="99"/>
      <c r="T453" s="99"/>
      <c r="U453" s="99"/>
      <c r="V453" s="99"/>
      <c r="W453" s="99"/>
      <c r="X453" s="99"/>
      <c r="Y453" s="99"/>
      <c r="Z453" s="99"/>
      <c r="AA453" s="99"/>
      <c r="AB453" s="99"/>
      <c r="AC453" s="99"/>
      <c r="AD453" s="99"/>
      <c r="AE453" s="99"/>
      <c r="AF453" s="99"/>
      <c r="AG453" s="99"/>
      <c r="AH453" s="99"/>
      <c r="AI453" s="99"/>
      <c r="AJ453" s="99"/>
      <c r="AK453" s="99"/>
      <c r="AL453" s="99"/>
      <c r="AM453" s="99"/>
      <c r="AN453" s="39"/>
    </row>
    <row r="454" spans="1:40" s="40" customFormat="1" ht="15" thickBot="1" x14ac:dyDescent="0.4">
      <c r="A454" s="25"/>
      <c r="B454" s="1123"/>
      <c r="C454" s="344"/>
      <c r="D454" s="183"/>
      <c r="E454" s="345"/>
      <c r="F454" s="1115">
        <v>1</v>
      </c>
      <c r="G454" s="185"/>
      <c r="H454" s="186"/>
      <c r="I454" s="232"/>
      <c r="J454" s="218"/>
      <c r="K454" s="198"/>
      <c r="L454" s="340"/>
      <c r="M454" s="188"/>
      <c r="N454" s="444" t="s">
        <v>130</v>
      </c>
      <c r="O454" s="190"/>
      <c r="P454" s="25"/>
      <c r="Q454" s="99"/>
      <c r="R454" s="99"/>
      <c r="S454" s="99"/>
      <c r="T454" s="99"/>
      <c r="U454" s="99"/>
      <c r="V454" s="99"/>
      <c r="W454" s="99"/>
      <c r="X454" s="99"/>
      <c r="Y454" s="99"/>
      <c r="Z454" s="99"/>
      <c r="AA454" s="99"/>
      <c r="AB454" s="99"/>
      <c r="AC454" s="99"/>
      <c r="AD454" s="99"/>
      <c r="AE454" s="99"/>
      <c r="AF454" s="99"/>
      <c r="AG454" s="99"/>
      <c r="AH454" s="99"/>
      <c r="AI454" s="99"/>
      <c r="AJ454" s="99"/>
      <c r="AK454" s="99"/>
      <c r="AL454" s="99"/>
      <c r="AM454" s="99"/>
      <c r="AN454" s="39"/>
    </row>
    <row r="455" spans="1:40" s="40" customFormat="1" ht="15" thickBot="1" x14ac:dyDescent="0.4">
      <c r="A455" s="25"/>
      <c r="B455" s="1123"/>
      <c r="C455" s="346"/>
      <c r="D455" s="376"/>
      <c r="E455" s="348"/>
      <c r="F455" s="1116"/>
      <c r="G455" s="195"/>
      <c r="H455" s="196"/>
      <c r="I455" s="235"/>
      <c r="J455" s="204"/>
      <c r="K455" s="188"/>
      <c r="L455" s="341"/>
      <c r="M455" s="198"/>
      <c r="N455" s="445" t="s">
        <v>130</v>
      </c>
      <c r="O455" s="200"/>
      <c r="P455" s="25"/>
      <c r="Q455" s="99"/>
      <c r="R455" s="99"/>
      <c r="S455" s="99"/>
      <c r="T455" s="99"/>
      <c r="U455" s="99"/>
      <c r="V455" s="99"/>
      <c r="W455" s="99"/>
      <c r="X455" s="99"/>
      <c r="Y455" s="99"/>
      <c r="Z455" s="99"/>
      <c r="AA455" s="99"/>
      <c r="AB455" s="99"/>
      <c r="AC455" s="99"/>
      <c r="AD455" s="99"/>
      <c r="AE455" s="99"/>
      <c r="AF455" s="99"/>
      <c r="AG455" s="99"/>
      <c r="AH455" s="99"/>
      <c r="AI455" s="99"/>
      <c r="AJ455" s="99"/>
      <c r="AK455" s="99"/>
      <c r="AL455" s="99"/>
      <c r="AM455" s="99"/>
      <c r="AN455" s="39"/>
    </row>
    <row r="456" spans="1:40" s="40" customFormat="1" ht="15" thickBot="1" x14ac:dyDescent="0.4">
      <c r="A456" s="25"/>
      <c r="B456" s="1123"/>
      <c r="C456" s="369"/>
      <c r="D456" s="353"/>
      <c r="E456" s="372"/>
      <c r="F456" s="1127">
        <v>1</v>
      </c>
      <c r="G456" s="420"/>
      <c r="H456" s="421"/>
      <c r="I456" s="422"/>
      <c r="J456" s="307"/>
      <c r="K456" s="198"/>
      <c r="L456" s="423"/>
      <c r="M456" s="308"/>
      <c r="N456" s="453" t="s">
        <v>106</v>
      </c>
      <c r="O456" s="310"/>
      <c r="P456" s="25"/>
      <c r="Q456" s="99"/>
      <c r="R456" s="99"/>
      <c r="S456" s="99"/>
      <c r="T456" s="99"/>
      <c r="U456" s="99"/>
      <c r="V456" s="99"/>
      <c r="W456" s="99"/>
      <c r="X456" s="99"/>
      <c r="Y456" s="99"/>
      <c r="Z456" s="99"/>
      <c r="AA456" s="99"/>
      <c r="AB456" s="99"/>
      <c r="AC456" s="99"/>
      <c r="AD456" s="99"/>
      <c r="AE456" s="99"/>
      <c r="AF456" s="99"/>
      <c r="AG456" s="99"/>
      <c r="AH456" s="99"/>
      <c r="AI456" s="99"/>
      <c r="AJ456" s="99"/>
      <c r="AK456" s="99"/>
      <c r="AL456" s="99"/>
      <c r="AM456" s="99"/>
      <c r="AN456" s="39"/>
    </row>
    <row r="457" spans="1:40" s="40" customFormat="1" ht="15" thickBot="1" x14ac:dyDescent="0.4">
      <c r="A457" s="25"/>
      <c r="B457" s="1124"/>
      <c r="C457" s="371"/>
      <c r="D457" s="357"/>
      <c r="E457" s="374"/>
      <c r="F457" s="1128"/>
      <c r="G457" s="335"/>
      <c r="H457" s="196"/>
      <c r="I457" s="235"/>
      <c r="J457" s="204"/>
      <c r="K457" s="308"/>
      <c r="L457" s="341"/>
      <c r="M457" s="198"/>
      <c r="N457" s="445" t="s">
        <v>106</v>
      </c>
      <c r="O457" s="200"/>
      <c r="P457" s="25"/>
      <c r="Q457" s="99"/>
      <c r="R457" s="99"/>
      <c r="S457" s="99"/>
      <c r="T457" s="99"/>
      <c r="U457" s="99"/>
      <c r="V457" s="99"/>
      <c r="W457" s="99"/>
      <c r="X457" s="99"/>
      <c r="Y457" s="99"/>
      <c r="Z457" s="99"/>
      <c r="AA457" s="99"/>
      <c r="AB457" s="99"/>
      <c r="AC457" s="99"/>
      <c r="AD457" s="99"/>
      <c r="AE457" s="99"/>
      <c r="AF457" s="99"/>
      <c r="AG457" s="99"/>
      <c r="AH457" s="99"/>
      <c r="AI457" s="99"/>
      <c r="AJ457" s="99"/>
      <c r="AK457" s="99"/>
      <c r="AL457" s="99"/>
      <c r="AM457" s="99"/>
      <c r="AN457" s="39"/>
    </row>
    <row r="458" spans="1:40" ht="15" thickBot="1" x14ac:dyDescent="0.4">
      <c r="A458" s="1"/>
      <c r="B458" s="1"/>
      <c r="C458" s="8"/>
      <c r="D458" s="8"/>
      <c r="E458" s="8"/>
      <c r="F458" s="127"/>
      <c r="G458" s="126"/>
      <c r="H458" s="126"/>
      <c r="I458" s="126"/>
      <c r="J458" s="8"/>
      <c r="K458" s="198"/>
      <c r="L458" s="126"/>
      <c r="P458" s="1"/>
      <c r="Q458" s="4"/>
      <c r="R458" s="4"/>
      <c r="S458" s="4"/>
      <c r="T458" s="4"/>
      <c r="U458" s="4"/>
      <c r="V458" s="4"/>
      <c r="W458" s="4"/>
      <c r="X458" s="4"/>
      <c r="Y458" s="4"/>
      <c r="Z458" s="4"/>
      <c r="AA458" s="4"/>
      <c r="AB458" s="4"/>
      <c r="AC458" s="4"/>
      <c r="AD458" s="4"/>
      <c r="AE458" s="4"/>
      <c r="AF458" s="4"/>
      <c r="AG458" s="4"/>
      <c r="AH458" s="4"/>
      <c r="AI458" s="4"/>
      <c r="AJ458" s="4"/>
      <c r="AK458" s="4"/>
      <c r="AL458" s="4"/>
      <c r="AM458" s="4"/>
      <c r="AN458" s="3"/>
    </row>
    <row r="459" spans="1:40" x14ac:dyDescent="0.35">
      <c r="A459" s="1"/>
      <c r="B459" s="1"/>
      <c r="C459" s="8"/>
      <c r="D459" s="8"/>
      <c r="E459" s="8"/>
      <c r="F459" s="127"/>
      <c r="G459" s="126"/>
      <c r="H459" s="126"/>
      <c r="I459" s="126"/>
      <c r="J459" s="8"/>
      <c r="K459" s="8"/>
      <c r="L459" s="126"/>
      <c r="P459" s="1"/>
      <c r="Q459" s="4"/>
      <c r="R459" s="4"/>
      <c r="S459" s="4"/>
      <c r="T459" s="4"/>
      <c r="U459" s="4"/>
      <c r="V459" s="4"/>
      <c r="W459" s="4"/>
      <c r="X459" s="4"/>
      <c r="Y459" s="4"/>
      <c r="Z459" s="4"/>
      <c r="AA459" s="4"/>
      <c r="AB459" s="4"/>
      <c r="AC459" s="4"/>
      <c r="AD459" s="4"/>
      <c r="AE459" s="4"/>
      <c r="AF459" s="4"/>
      <c r="AG459" s="4"/>
      <c r="AH459" s="4"/>
      <c r="AI459" s="4"/>
      <c r="AJ459" s="4"/>
      <c r="AK459" s="4"/>
      <c r="AL459" s="4"/>
      <c r="AM459" s="4"/>
      <c r="AN459" s="3"/>
    </row>
    <row r="460" spans="1:40" x14ac:dyDescent="0.35">
      <c r="A460" s="1"/>
      <c r="B460" s="1"/>
      <c r="C460" s="8"/>
      <c r="D460" s="8"/>
      <c r="E460" s="8"/>
      <c r="F460" s="127"/>
      <c r="G460" s="126"/>
      <c r="H460" s="126"/>
      <c r="I460" s="126"/>
      <c r="J460" s="8"/>
      <c r="K460" s="8"/>
      <c r="L460" s="126"/>
      <c r="P460" s="1"/>
      <c r="Q460" s="4"/>
      <c r="R460" s="4"/>
      <c r="S460" s="4"/>
      <c r="T460" s="4"/>
      <c r="U460" s="4"/>
      <c r="V460" s="4"/>
      <c r="W460" s="4"/>
      <c r="X460" s="4"/>
      <c r="Y460" s="4"/>
      <c r="Z460" s="4"/>
      <c r="AA460" s="4"/>
      <c r="AB460" s="4"/>
      <c r="AC460" s="4"/>
      <c r="AD460" s="4"/>
      <c r="AE460" s="4"/>
      <c r="AF460" s="4"/>
      <c r="AG460" s="4"/>
      <c r="AH460" s="4"/>
      <c r="AI460" s="4"/>
      <c r="AJ460" s="4"/>
      <c r="AK460" s="4"/>
      <c r="AL460" s="4"/>
      <c r="AM460" s="4"/>
      <c r="AN460" s="3"/>
    </row>
    <row r="461" spans="1:40" x14ac:dyDescent="0.35">
      <c r="A461" s="1"/>
      <c r="B461" s="1"/>
      <c r="C461" s="8"/>
      <c r="D461" s="8"/>
      <c r="E461" s="8"/>
      <c r="F461" s="127"/>
      <c r="G461" s="126"/>
      <c r="H461" s="126"/>
      <c r="I461" s="126"/>
      <c r="J461" s="8"/>
      <c r="K461" s="8"/>
      <c r="L461" s="126"/>
      <c r="P461" s="1"/>
      <c r="Q461" s="4"/>
      <c r="R461" s="4"/>
      <c r="S461" s="4"/>
      <c r="T461" s="4"/>
      <c r="U461" s="4"/>
      <c r="V461" s="4"/>
      <c r="W461" s="4"/>
      <c r="X461" s="4"/>
      <c r="Y461" s="4"/>
      <c r="Z461" s="4"/>
      <c r="AA461" s="4"/>
      <c r="AB461" s="4"/>
      <c r="AC461" s="4"/>
      <c r="AD461" s="4"/>
      <c r="AE461" s="4"/>
      <c r="AF461" s="4"/>
      <c r="AG461" s="4"/>
      <c r="AH461" s="4"/>
      <c r="AI461" s="4"/>
      <c r="AJ461" s="4"/>
      <c r="AK461" s="4"/>
      <c r="AL461" s="4"/>
      <c r="AM461" s="4"/>
      <c r="AN461" s="3"/>
    </row>
    <row r="462" spans="1:40" x14ac:dyDescent="0.35">
      <c r="A462" s="1"/>
      <c r="B462" s="1"/>
      <c r="C462" s="8"/>
      <c r="D462" s="8"/>
      <c r="E462" s="8"/>
      <c r="F462" s="127"/>
      <c r="G462" s="126"/>
      <c r="H462" s="126"/>
      <c r="I462" s="126"/>
      <c r="J462" s="8"/>
      <c r="K462" s="8"/>
      <c r="L462" s="126"/>
      <c r="M462" s="8"/>
      <c r="N462" s="126"/>
      <c r="O462" s="126"/>
      <c r="P462" s="1"/>
      <c r="Q462" s="4"/>
      <c r="R462" s="4"/>
      <c r="S462" s="4"/>
      <c r="T462" s="4"/>
      <c r="U462" s="4"/>
      <c r="V462" s="4"/>
      <c r="W462" s="4"/>
      <c r="X462" s="4"/>
      <c r="Y462" s="4"/>
      <c r="Z462" s="4"/>
      <c r="AA462" s="4"/>
      <c r="AB462" s="4"/>
      <c r="AC462" s="4"/>
      <c r="AD462" s="4"/>
      <c r="AE462" s="4"/>
      <c r="AF462" s="4"/>
      <c r="AG462" s="4"/>
      <c r="AH462" s="4"/>
      <c r="AI462" s="4"/>
      <c r="AJ462" s="4"/>
      <c r="AK462" s="4"/>
      <c r="AL462" s="4"/>
      <c r="AM462" s="4"/>
      <c r="AN462" s="3"/>
    </row>
    <row r="463" spans="1:40" x14ac:dyDescent="0.35">
      <c r="A463" s="1"/>
      <c r="B463" s="1"/>
      <c r="C463" s="8"/>
      <c r="D463" s="8"/>
      <c r="E463" s="8"/>
      <c r="F463" s="127"/>
      <c r="G463" s="126"/>
      <c r="H463" s="126"/>
      <c r="I463" s="126"/>
      <c r="J463" s="8"/>
      <c r="K463" s="8"/>
      <c r="L463" s="126"/>
      <c r="M463" s="8"/>
      <c r="N463" s="126"/>
      <c r="O463" s="126"/>
      <c r="P463" s="1"/>
      <c r="Q463" s="4"/>
      <c r="R463" s="4"/>
      <c r="S463" s="4"/>
      <c r="T463" s="4"/>
      <c r="U463" s="4"/>
      <c r="V463" s="4"/>
      <c r="W463" s="4"/>
      <c r="X463" s="4"/>
      <c r="Y463" s="4"/>
      <c r="Z463" s="4"/>
      <c r="AA463" s="4"/>
      <c r="AB463" s="4"/>
      <c r="AC463" s="4"/>
      <c r="AD463" s="4"/>
      <c r="AE463" s="4"/>
      <c r="AF463" s="4"/>
      <c r="AG463" s="4"/>
      <c r="AH463" s="4"/>
      <c r="AI463" s="4"/>
      <c r="AJ463" s="4"/>
      <c r="AK463" s="4"/>
      <c r="AL463" s="4"/>
      <c r="AM463" s="4"/>
      <c r="AN463" s="3"/>
    </row>
    <row r="464" spans="1:40" x14ac:dyDescent="0.35">
      <c r="A464" s="8"/>
      <c r="B464" s="8"/>
      <c r="C464" s="8"/>
      <c r="D464" s="8"/>
      <c r="E464" s="8"/>
      <c r="F464" s="127"/>
      <c r="G464" s="126"/>
      <c r="H464" s="126"/>
      <c r="I464" s="126"/>
      <c r="J464" s="8"/>
      <c r="K464" s="8"/>
      <c r="L464" s="126"/>
      <c r="M464" s="8"/>
      <c r="N464" s="126"/>
      <c r="O464" s="126"/>
      <c r="P464" s="8"/>
      <c r="Q464" s="13"/>
      <c r="R464" s="4"/>
      <c r="S464" s="4"/>
      <c r="T464" s="4"/>
      <c r="U464" s="4"/>
      <c r="V464" s="4"/>
      <c r="W464" s="4"/>
      <c r="X464" s="4"/>
      <c r="Y464" s="4"/>
      <c r="Z464" s="4"/>
      <c r="AA464" s="4"/>
      <c r="AB464" s="4"/>
      <c r="AC464" s="4"/>
      <c r="AD464" s="4"/>
      <c r="AE464" s="4"/>
      <c r="AF464" s="4"/>
      <c r="AG464" s="4"/>
      <c r="AH464" s="4"/>
      <c r="AI464" s="4"/>
      <c r="AJ464" s="4"/>
      <c r="AK464" s="4"/>
      <c r="AL464" s="4"/>
      <c r="AM464" s="4"/>
      <c r="AN464" s="3"/>
    </row>
    <row r="465" spans="1:40" x14ac:dyDescent="0.35">
      <c r="A465" s="8"/>
      <c r="B465" s="8"/>
      <c r="C465" s="8"/>
      <c r="D465" s="8"/>
      <c r="E465" s="8"/>
      <c r="F465" s="127"/>
      <c r="G465" s="126"/>
      <c r="H465" s="126"/>
      <c r="I465" s="126"/>
      <c r="J465" s="8"/>
      <c r="K465" s="8"/>
      <c r="L465" s="126"/>
      <c r="M465" s="8"/>
      <c r="N465" s="126"/>
      <c r="O465" s="126"/>
      <c r="P465" s="8"/>
      <c r="Q465" s="13"/>
      <c r="R465" s="6"/>
      <c r="S465" s="6"/>
      <c r="T465" s="6"/>
      <c r="U465" s="6"/>
      <c r="V465" s="6"/>
      <c r="W465" s="6"/>
      <c r="X465" s="6"/>
      <c r="Y465" s="6"/>
      <c r="Z465" s="6"/>
      <c r="AA465" s="6"/>
      <c r="AB465" s="6"/>
      <c r="AC465" s="6"/>
      <c r="AD465" s="6"/>
      <c r="AE465" s="6"/>
      <c r="AF465" s="6"/>
      <c r="AG465" s="6"/>
      <c r="AH465" s="6"/>
      <c r="AI465" s="6"/>
      <c r="AJ465" s="6"/>
      <c r="AK465" s="6"/>
      <c r="AL465" s="6"/>
      <c r="AM465" s="6"/>
      <c r="AN465" s="126"/>
    </row>
    <row r="466" spans="1:40" x14ac:dyDescent="0.35">
      <c r="A466" s="8"/>
      <c r="B466" s="8"/>
      <c r="C466" s="8"/>
      <c r="D466" s="8"/>
      <c r="E466" s="8"/>
      <c r="F466" s="127"/>
      <c r="G466" s="126"/>
      <c r="H466" s="126"/>
      <c r="I466" s="126"/>
      <c r="J466" s="8"/>
      <c r="K466" s="8"/>
      <c r="L466" s="126"/>
      <c r="M466" s="8"/>
      <c r="N466" s="126"/>
      <c r="O466" s="126"/>
      <c r="P466" s="8"/>
      <c r="Q466" s="13"/>
      <c r="R466" s="6"/>
      <c r="S466" s="6"/>
      <c r="T466" s="6"/>
      <c r="U466" s="6"/>
      <c r="V466" s="6"/>
      <c r="W466" s="6"/>
      <c r="X466" s="6"/>
      <c r="Y466" s="6"/>
      <c r="Z466" s="6"/>
      <c r="AA466" s="6"/>
      <c r="AB466" s="6"/>
      <c r="AC466" s="6"/>
      <c r="AD466" s="6"/>
      <c r="AE466" s="6"/>
      <c r="AF466" s="6"/>
      <c r="AG466" s="6"/>
      <c r="AH466" s="6"/>
      <c r="AI466" s="6"/>
      <c r="AJ466" s="6"/>
      <c r="AK466" s="6"/>
      <c r="AL466" s="6"/>
      <c r="AM466" s="6"/>
      <c r="AN466" s="126"/>
    </row>
    <row r="467" spans="1:40" x14ac:dyDescent="0.35">
      <c r="A467" s="8"/>
      <c r="B467" s="8"/>
      <c r="C467" s="8"/>
      <c r="D467" s="8"/>
      <c r="E467" s="8"/>
      <c r="F467" s="127"/>
      <c r="G467" s="126"/>
      <c r="H467" s="126"/>
      <c r="I467" s="126"/>
      <c r="J467" s="8"/>
      <c r="K467" s="8"/>
      <c r="L467" s="126"/>
      <c r="M467" s="8"/>
      <c r="N467" s="126"/>
      <c r="O467" s="126"/>
      <c r="P467" s="8"/>
      <c r="Q467" s="13"/>
      <c r="R467" s="6"/>
      <c r="S467" s="6"/>
      <c r="T467" s="6"/>
      <c r="U467" s="6"/>
      <c r="V467" s="6"/>
      <c r="W467" s="6"/>
      <c r="X467" s="6"/>
      <c r="Y467" s="6"/>
      <c r="Z467" s="6"/>
      <c r="AA467" s="6"/>
      <c r="AB467" s="6"/>
      <c r="AC467" s="6"/>
      <c r="AD467" s="6"/>
      <c r="AE467" s="6"/>
      <c r="AF467" s="6"/>
      <c r="AG467" s="6"/>
      <c r="AH467" s="6"/>
      <c r="AI467" s="6"/>
      <c r="AJ467" s="6"/>
      <c r="AK467" s="6"/>
      <c r="AL467" s="6"/>
      <c r="AM467" s="6"/>
      <c r="AN467" s="126"/>
    </row>
    <row r="468" spans="1:40" x14ac:dyDescent="0.35">
      <c r="A468" s="8"/>
      <c r="B468" s="8"/>
      <c r="C468" s="8"/>
      <c r="D468" s="8"/>
      <c r="E468" s="8"/>
      <c r="F468" s="127"/>
      <c r="G468" s="126"/>
      <c r="H468" s="126"/>
      <c r="I468" s="126"/>
      <c r="J468" s="8"/>
      <c r="K468" s="8"/>
      <c r="L468" s="126"/>
      <c r="M468" s="8"/>
      <c r="N468" s="126"/>
      <c r="O468" s="126"/>
      <c r="P468" s="8"/>
      <c r="Q468" s="13"/>
      <c r="R468" s="6"/>
      <c r="S468" s="6"/>
      <c r="T468" s="6"/>
      <c r="U468" s="6"/>
      <c r="V468" s="6"/>
      <c r="W468" s="6"/>
      <c r="X468" s="6"/>
      <c r="Y468" s="6"/>
      <c r="Z468" s="6"/>
      <c r="AA468" s="6"/>
      <c r="AB468" s="6"/>
      <c r="AC468" s="6"/>
      <c r="AD468" s="6"/>
      <c r="AE468" s="6"/>
      <c r="AF468" s="6"/>
      <c r="AG468" s="6"/>
      <c r="AH468" s="6"/>
      <c r="AI468" s="6"/>
      <c r="AJ468" s="6"/>
      <c r="AK468" s="6"/>
      <c r="AL468" s="6"/>
      <c r="AM468" s="6"/>
      <c r="AN468" s="126"/>
    </row>
    <row r="469" spans="1:40" x14ac:dyDescent="0.35">
      <c r="A469" s="8"/>
      <c r="B469" s="8"/>
      <c r="C469" s="8"/>
      <c r="D469" s="8"/>
      <c r="E469" s="8"/>
      <c r="F469" s="127"/>
      <c r="G469" s="126"/>
      <c r="H469" s="126"/>
      <c r="I469" s="126"/>
      <c r="J469" s="8"/>
      <c r="K469" s="8"/>
      <c r="L469" s="126"/>
      <c r="M469" s="8"/>
      <c r="N469" s="126"/>
      <c r="O469" s="126"/>
      <c r="P469" s="8"/>
      <c r="Q469" s="13"/>
      <c r="R469" s="6"/>
      <c r="S469" s="6"/>
      <c r="T469" s="6"/>
      <c r="U469" s="6"/>
      <c r="V469" s="6"/>
      <c r="W469" s="6"/>
      <c r="X469" s="6"/>
      <c r="Y469" s="6"/>
      <c r="Z469" s="6"/>
      <c r="AA469" s="6"/>
      <c r="AB469" s="6"/>
      <c r="AC469" s="6"/>
      <c r="AD469" s="6"/>
      <c r="AE469" s="6"/>
      <c r="AF469" s="6"/>
      <c r="AG469" s="6"/>
      <c r="AH469" s="6"/>
      <c r="AI469" s="6"/>
      <c r="AJ469" s="6"/>
      <c r="AK469" s="6"/>
      <c r="AL469" s="6"/>
      <c r="AM469" s="6"/>
      <c r="AN469" s="126"/>
    </row>
    <row r="470" spans="1:40" x14ac:dyDescent="0.35">
      <c r="A470" s="8"/>
      <c r="B470" s="8"/>
      <c r="C470" s="8"/>
      <c r="D470" s="8"/>
      <c r="E470" s="8"/>
      <c r="F470" s="127"/>
      <c r="G470" s="126"/>
      <c r="H470" s="126"/>
      <c r="I470" s="126"/>
      <c r="J470" s="8"/>
      <c r="K470" s="8"/>
      <c r="L470" s="126"/>
      <c r="M470" s="8"/>
      <c r="N470" s="126"/>
      <c r="O470" s="126"/>
      <c r="P470" s="8"/>
      <c r="Q470" s="13"/>
      <c r="R470" s="6"/>
      <c r="S470" s="6"/>
      <c r="T470" s="6"/>
      <c r="U470" s="6"/>
      <c r="V470" s="6"/>
      <c r="W470" s="6"/>
      <c r="X470" s="6"/>
      <c r="Y470" s="6"/>
      <c r="Z470" s="6"/>
      <c r="AA470" s="6"/>
      <c r="AB470" s="6"/>
      <c r="AC470" s="6"/>
      <c r="AD470" s="6"/>
      <c r="AE470" s="6"/>
      <c r="AF470" s="6"/>
      <c r="AG470" s="6"/>
      <c r="AH470" s="6"/>
      <c r="AI470" s="6"/>
      <c r="AJ470" s="6"/>
      <c r="AK470" s="6"/>
      <c r="AL470" s="6"/>
      <c r="AM470" s="6"/>
      <c r="AN470" s="126"/>
    </row>
    <row r="471" spans="1:40" x14ac:dyDescent="0.35">
      <c r="A471" s="8"/>
      <c r="B471" s="8"/>
      <c r="C471" s="8"/>
      <c r="D471" s="8"/>
      <c r="E471" s="8"/>
      <c r="F471" s="127"/>
      <c r="G471" s="126"/>
      <c r="H471" s="126"/>
      <c r="I471" s="126"/>
      <c r="J471" s="8"/>
      <c r="K471" s="8"/>
      <c r="L471" s="126"/>
      <c r="M471" s="8"/>
      <c r="N471" s="126"/>
      <c r="O471" s="126"/>
      <c r="P471" s="8"/>
      <c r="Q471" s="13"/>
      <c r="R471" s="128">
        <f>J7</f>
        <v>0</v>
      </c>
      <c r="S471" s="6"/>
      <c r="T471" s="6"/>
      <c r="U471" s="6"/>
      <c r="V471" s="6"/>
      <c r="W471" s="6"/>
      <c r="X471" s="6"/>
      <c r="Y471" s="6"/>
      <c r="Z471" s="6"/>
      <c r="AA471" s="6"/>
      <c r="AB471" s="6"/>
      <c r="AC471" s="6"/>
      <c r="AD471" s="6"/>
      <c r="AE471" s="6"/>
      <c r="AF471" s="6"/>
      <c r="AG471" s="6"/>
      <c r="AH471" s="6"/>
      <c r="AI471" s="6"/>
      <c r="AJ471" s="6"/>
      <c r="AK471" s="6"/>
      <c r="AL471" s="6"/>
      <c r="AM471" s="6"/>
      <c r="AN471" s="126"/>
    </row>
    <row r="472" spans="1:40" x14ac:dyDescent="0.35">
      <c r="A472" s="8"/>
      <c r="B472" s="8"/>
      <c r="C472" s="8"/>
      <c r="D472" s="8"/>
      <c r="E472" s="8"/>
      <c r="F472" s="127"/>
      <c r="G472" s="126"/>
      <c r="H472" s="126"/>
      <c r="I472" s="126"/>
      <c r="J472" s="8"/>
      <c r="K472" s="8"/>
      <c r="L472" s="126"/>
      <c r="M472" s="8"/>
      <c r="N472" s="126"/>
      <c r="O472" s="126"/>
      <c r="P472" s="8"/>
      <c r="Q472" s="13"/>
      <c r="R472" s="6"/>
      <c r="S472" s="6"/>
      <c r="T472" s="6"/>
      <c r="U472" s="6"/>
      <c r="V472" s="6"/>
      <c r="W472" s="6"/>
      <c r="X472" s="6"/>
      <c r="Y472" s="6"/>
      <c r="Z472" s="6"/>
      <c r="AA472" s="6"/>
      <c r="AB472" s="6"/>
      <c r="AC472" s="6"/>
      <c r="AD472" s="6"/>
      <c r="AE472" s="6"/>
      <c r="AF472" s="6"/>
      <c r="AG472" s="6"/>
      <c r="AH472" s="6"/>
      <c r="AI472" s="6"/>
      <c r="AJ472" s="6"/>
      <c r="AK472" s="6"/>
      <c r="AL472" s="6"/>
      <c r="AM472" s="6"/>
      <c r="AN472" s="126"/>
    </row>
    <row r="473" spans="1:40" x14ac:dyDescent="0.35">
      <c r="A473" s="8"/>
      <c r="B473" s="8"/>
      <c r="C473" s="8"/>
      <c r="D473" s="8"/>
      <c r="E473" s="8"/>
      <c r="F473" s="127"/>
      <c r="G473" s="126"/>
      <c r="H473" s="126"/>
      <c r="I473" s="126"/>
      <c r="J473" s="8"/>
      <c r="K473" s="8"/>
      <c r="L473" s="126"/>
      <c r="M473" s="8"/>
      <c r="N473" s="126"/>
      <c r="O473" s="126"/>
      <c r="P473" s="8"/>
      <c r="Q473" s="13"/>
      <c r="R473" s="6"/>
      <c r="S473" s="6"/>
      <c r="T473" s="6"/>
      <c r="U473" s="6"/>
      <c r="V473" s="6"/>
      <c r="W473" s="6"/>
      <c r="X473" s="6"/>
      <c r="Y473" s="6"/>
      <c r="Z473" s="6"/>
      <c r="AA473" s="6"/>
      <c r="AB473" s="6"/>
      <c r="AC473" s="6"/>
      <c r="AD473" s="6"/>
      <c r="AE473" s="6"/>
      <c r="AF473" s="6"/>
      <c r="AG473" s="6"/>
      <c r="AH473" s="6"/>
      <c r="AI473" s="6"/>
      <c r="AJ473" s="6"/>
      <c r="AK473" s="6"/>
      <c r="AL473" s="6"/>
      <c r="AM473" s="6"/>
      <c r="AN473" s="126"/>
    </row>
    <row r="474" spans="1:40" x14ac:dyDescent="0.35">
      <c r="A474" s="8"/>
      <c r="B474" s="8"/>
      <c r="C474" s="8"/>
      <c r="D474" s="8"/>
      <c r="E474" s="8"/>
      <c r="F474" s="127"/>
      <c r="G474" s="126"/>
      <c r="H474" s="126"/>
      <c r="I474" s="126"/>
      <c r="J474" s="8"/>
      <c r="K474" s="8"/>
      <c r="L474" s="126"/>
      <c r="M474" s="8"/>
      <c r="N474" s="126"/>
      <c r="O474" s="126"/>
      <c r="P474" s="8"/>
      <c r="Q474" s="13"/>
      <c r="R474" s="6"/>
      <c r="S474" s="6"/>
      <c r="T474" s="6"/>
      <c r="U474" s="6"/>
      <c r="V474" s="6"/>
      <c r="W474" s="6"/>
      <c r="X474" s="6"/>
      <c r="Y474" s="6"/>
      <c r="Z474" s="6"/>
      <c r="AA474" s="6"/>
      <c r="AB474" s="6"/>
      <c r="AC474" s="6"/>
      <c r="AD474" s="6"/>
      <c r="AE474" s="6"/>
      <c r="AF474" s="6"/>
      <c r="AG474" s="6"/>
      <c r="AH474" s="6"/>
      <c r="AI474" s="6"/>
      <c r="AJ474" s="6"/>
      <c r="AK474" s="6"/>
      <c r="AL474" s="6"/>
      <c r="AM474" s="6"/>
      <c r="AN474" s="126"/>
    </row>
    <row r="475" spans="1:40" x14ac:dyDescent="0.35">
      <c r="A475" s="8"/>
      <c r="B475" s="8"/>
      <c r="C475" s="8"/>
      <c r="D475" s="8"/>
      <c r="E475" s="8"/>
      <c r="F475" s="127"/>
      <c r="G475" s="126"/>
      <c r="H475" s="126"/>
      <c r="I475" s="126"/>
      <c r="J475" s="8"/>
      <c r="K475" s="8"/>
      <c r="L475" s="126"/>
      <c r="M475" s="8"/>
      <c r="N475" s="126"/>
      <c r="O475" s="126"/>
      <c r="P475" s="8"/>
      <c r="R475" s="6"/>
      <c r="S475" s="6"/>
      <c r="T475" s="6"/>
      <c r="U475" s="6"/>
      <c r="V475" s="6"/>
      <c r="W475" s="6"/>
      <c r="X475" s="6"/>
      <c r="Y475" s="6"/>
      <c r="Z475" s="6"/>
      <c r="AA475" s="6"/>
      <c r="AB475" s="6"/>
      <c r="AC475" s="6"/>
      <c r="AD475" s="6"/>
      <c r="AE475" s="6"/>
      <c r="AF475" s="6"/>
      <c r="AG475" s="6"/>
      <c r="AH475" s="6"/>
      <c r="AI475" s="6"/>
      <c r="AJ475" s="6"/>
      <c r="AK475" s="6"/>
      <c r="AL475" s="6"/>
      <c r="AM475" s="6"/>
      <c r="AN475" s="126"/>
    </row>
    <row r="476" spans="1:40" ht="15" thickBot="1" x14ac:dyDescent="0.4">
      <c r="B476"/>
      <c r="K476" s="8"/>
      <c r="R476" s="1110" t="s">
        <v>576</v>
      </c>
      <c r="S476" s="1110"/>
      <c r="T476" s="1110"/>
      <c r="U476" s="1110"/>
      <c r="V476" s="1110"/>
      <c r="W476" s="1110"/>
      <c r="X476" s="1110"/>
      <c r="Y476" s="1110"/>
      <c r="Z476" s="1110"/>
      <c r="AA476" s="1110"/>
      <c r="AB476" s="1110"/>
      <c r="AC476" s="1110"/>
      <c r="AD476" s="1110"/>
      <c r="AE476" s="1110"/>
      <c r="AF476" s="1110"/>
      <c r="AG476" s="1110"/>
      <c r="AH476" s="1110"/>
      <c r="AI476" s="1110"/>
      <c r="AJ476" s="1110"/>
      <c r="AK476" s="1110"/>
      <c r="AL476" s="1110"/>
      <c r="AM476" s="1110"/>
    </row>
    <row r="477" spans="1:40" ht="26.5" thickBot="1" x14ac:dyDescent="0.4">
      <c r="B477"/>
      <c r="Q477" s="132" t="s">
        <v>7</v>
      </c>
      <c r="R477" s="133" t="s">
        <v>577</v>
      </c>
      <c r="S477" s="133" t="s">
        <v>16</v>
      </c>
      <c r="T477" s="133" t="s">
        <v>18</v>
      </c>
      <c r="U477" s="133" t="s">
        <v>20</v>
      </c>
      <c r="V477" s="133" t="s">
        <v>24</v>
      </c>
      <c r="W477" s="133" t="s">
        <v>25</v>
      </c>
      <c r="X477" s="133" t="s">
        <v>28</v>
      </c>
      <c r="Y477" s="133" t="s">
        <v>29</v>
      </c>
      <c r="Z477" s="133" t="s">
        <v>31</v>
      </c>
      <c r="AA477" s="133" t="s">
        <v>29</v>
      </c>
      <c r="AB477" s="133" t="s">
        <v>34</v>
      </c>
      <c r="AC477" s="133" t="s">
        <v>36</v>
      </c>
      <c r="AD477" s="133" t="s">
        <v>37</v>
      </c>
      <c r="AE477" s="133" t="s">
        <v>39</v>
      </c>
      <c r="AF477" s="133" t="s">
        <v>40</v>
      </c>
      <c r="AG477" s="133" t="s">
        <v>41</v>
      </c>
      <c r="AH477" s="133" t="s">
        <v>43</v>
      </c>
      <c r="AI477" s="133" t="s">
        <v>45</v>
      </c>
      <c r="AJ477" s="133" t="s">
        <v>48</v>
      </c>
      <c r="AK477" s="133" t="s">
        <v>50</v>
      </c>
      <c r="AL477" s="133" t="s">
        <v>52</v>
      </c>
      <c r="AM477" s="134" t="s">
        <v>54</v>
      </c>
    </row>
    <row r="478" spans="1:40" x14ac:dyDescent="0.35">
      <c r="B478"/>
      <c r="F478" s="93"/>
      <c r="G478"/>
      <c r="H478"/>
      <c r="I478"/>
      <c r="L478"/>
      <c r="O478"/>
      <c r="Q478" s="135" t="s">
        <v>578</v>
      </c>
      <c r="R478" s="136" t="s">
        <v>579</v>
      </c>
      <c r="S478" s="137" t="s">
        <v>580</v>
      </c>
      <c r="T478" s="137" t="s">
        <v>580</v>
      </c>
      <c r="U478" s="137" t="s">
        <v>580</v>
      </c>
      <c r="V478" s="137" t="s">
        <v>580</v>
      </c>
      <c r="W478" s="137" t="s">
        <v>580</v>
      </c>
      <c r="X478" s="137" t="s">
        <v>580</v>
      </c>
      <c r="Y478" s="137" t="s">
        <v>580</v>
      </c>
      <c r="Z478" s="137" t="s">
        <v>580</v>
      </c>
      <c r="AA478" s="137" t="s">
        <v>580</v>
      </c>
      <c r="AB478" s="137" t="s">
        <v>580</v>
      </c>
      <c r="AC478" s="137" t="s">
        <v>580</v>
      </c>
      <c r="AD478" s="137" t="s">
        <v>580</v>
      </c>
      <c r="AE478" s="137" t="s">
        <v>580</v>
      </c>
      <c r="AF478" s="137" t="s">
        <v>580</v>
      </c>
      <c r="AG478" s="137" t="s">
        <v>580</v>
      </c>
      <c r="AH478" s="137" t="s">
        <v>581</v>
      </c>
      <c r="AI478" s="137" t="s">
        <v>580</v>
      </c>
      <c r="AJ478" s="137" t="s">
        <v>580</v>
      </c>
      <c r="AK478" s="137" t="s">
        <v>580</v>
      </c>
      <c r="AL478" s="137" t="s">
        <v>580</v>
      </c>
      <c r="AM478" s="138" t="s">
        <v>580</v>
      </c>
    </row>
    <row r="479" spans="1:40" x14ac:dyDescent="0.35">
      <c r="B479"/>
      <c r="F479" s="93"/>
      <c r="G479"/>
      <c r="H479"/>
      <c r="I479"/>
      <c r="L479"/>
      <c r="O479"/>
      <c r="Q479" s="139" t="s">
        <v>582</v>
      </c>
      <c r="R479" s="140" t="s">
        <v>583</v>
      </c>
      <c r="S479" s="141" t="e">
        <f>#REF!</f>
        <v>#REF!</v>
      </c>
      <c r="T479" s="141" t="e">
        <f>#REF!</f>
        <v>#REF!</v>
      </c>
      <c r="U479" s="141" t="e">
        <f>#REF!</f>
        <v>#REF!</v>
      </c>
      <c r="V479" s="141" t="e">
        <f>#REF!</f>
        <v>#REF!</v>
      </c>
      <c r="W479" s="141" t="e">
        <f>#REF!</f>
        <v>#REF!</v>
      </c>
      <c r="X479" s="141" t="e">
        <f>#REF!</f>
        <v>#REF!</v>
      </c>
      <c r="Y479" s="141" t="e">
        <f>#REF!</f>
        <v>#REF!</v>
      </c>
      <c r="Z479" s="141" t="e">
        <f>#REF!</f>
        <v>#REF!</v>
      </c>
      <c r="AA479" s="141" t="e">
        <f>#REF!</f>
        <v>#REF!</v>
      </c>
      <c r="AB479" s="141" t="e">
        <f>#REF!</f>
        <v>#REF!</v>
      </c>
      <c r="AC479" s="141" t="e">
        <f>#REF!</f>
        <v>#REF!</v>
      </c>
      <c r="AD479" s="141" t="e">
        <f>#REF!</f>
        <v>#REF!</v>
      </c>
      <c r="AE479" s="141" t="e">
        <f>#REF!</f>
        <v>#REF!</v>
      </c>
      <c r="AF479" s="141" t="e">
        <f>#REF!</f>
        <v>#REF!</v>
      </c>
      <c r="AG479" s="141" t="e">
        <f>#REF!</f>
        <v>#REF!</v>
      </c>
      <c r="AH479" s="141" t="e">
        <f>#REF!</f>
        <v>#REF!</v>
      </c>
      <c r="AI479" s="141" t="e">
        <f>#REF!</f>
        <v>#REF!</v>
      </c>
      <c r="AJ479" s="141" t="e">
        <f>#REF!</f>
        <v>#REF!</v>
      </c>
      <c r="AK479" s="141" t="e">
        <f>#REF!</f>
        <v>#REF!</v>
      </c>
      <c r="AL479" s="141" t="e">
        <f>#REF!</f>
        <v>#REF!</v>
      </c>
      <c r="AM479" s="141" t="e">
        <f>#REF!</f>
        <v>#REF!</v>
      </c>
    </row>
    <row r="480" spans="1:40" x14ac:dyDescent="0.35">
      <c r="B480"/>
      <c r="F480" s="93"/>
      <c r="G480"/>
      <c r="H480"/>
      <c r="I480"/>
      <c r="L480"/>
      <c r="O480"/>
      <c r="Q480" s="139" t="s">
        <v>584</v>
      </c>
      <c r="R480" s="140" t="s">
        <v>585</v>
      </c>
      <c r="S480" s="141" t="e">
        <f>#REF!</f>
        <v>#REF!</v>
      </c>
      <c r="T480" s="141" t="e">
        <f>#REF!</f>
        <v>#REF!</v>
      </c>
      <c r="U480" s="141" t="e">
        <f>#REF!</f>
        <v>#REF!</v>
      </c>
      <c r="V480" s="141" t="e">
        <f>#REF!</f>
        <v>#REF!</v>
      </c>
      <c r="W480" s="141" t="e">
        <f>#REF!</f>
        <v>#REF!</v>
      </c>
      <c r="X480" s="141" t="e">
        <f>#REF!</f>
        <v>#REF!</v>
      </c>
      <c r="Y480" s="141" t="e">
        <f>#REF!</f>
        <v>#REF!</v>
      </c>
      <c r="Z480" s="141" t="e">
        <f>#REF!</f>
        <v>#REF!</v>
      </c>
      <c r="AA480" s="141" t="e">
        <f>#REF!</f>
        <v>#REF!</v>
      </c>
      <c r="AB480" s="141" t="e">
        <f>#REF!</f>
        <v>#REF!</v>
      </c>
      <c r="AC480" s="141" t="e">
        <f>#REF!</f>
        <v>#REF!</v>
      </c>
      <c r="AD480" s="141" t="e">
        <f>#REF!</f>
        <v>#REF!</v>
      </c>
      <c r="AE480" s="141" t="e">
        <f>#REF!</f>
        <v>#REF!</v>
      </c>
      <c r="AF480" s="141" t="e">
        <f>#REF!</f>
        <v>#REF!</v>
      </c>
      <c r="AG480" s="141" t="e">
        <f>#REF!</f>
        <v>#REF!</v>
      </c>
      <c r="AH480" s="141" t="e">
        <f>#REF!</f>
        <v>#REF!</v>
      </c>
      <c r="AI480" s="141" t="e">
        <f>#REF!</f>
        <v>#REF!</v>
      </c>
      <c r="AJ480" s="141" t="e">
        <f>#REF!</f>
        <v>#REF!</v>
      </c>
      <c r="AK480" s="141" t="e">
        <f>#REF!</f>
        <v>#REF!</v>
      </c>
      <c r="AL480" s="141" t="e">
        <f>#REF!</f>
        <v>#REF!</v>
      </c>
      <c r="AM480" s="141" t="e">
        <f>#REF!</f>
        <v>#REF!</v>
      </c>
    </row>
    <row r="481" spans="2:40" x14ac:dyDescent="0.35">
      <c r="B481"/>
      <c r="F481" s="93"/>
      <c r="G481"/>
      <c r="H481"/>
      <c r="I481"/>
      <c r="L481"/>
      <c r="O481"/>
      <c r="Q481" s="139" t="s">
        <v>586</v>
      </c>
      <c r="R481" s="140" t="s">
        <v>585</v>
      </c>
      <c r="S481" s="141" t="e">
        <f>#REF!</f>
        <v>#REF!</v>
      </c>
      <c r="T481" s="141" t="e">
        <f>#REF!</f>
        <v>#REF!</v>
      </c>
      <c r="U481" s="141" t="e">
        <f>#REF!</f>
        <v>#REF!</v>
      </c>
      <c r="V481" s="141" t="e">
        <f>#REF!</f>
        <v>#REF!</v>
      </c>
      <c r="W481" s="141" t="e">
        <f>#REF!</f>
        <v>#REF!</v>
      </c>
      <c r="X481" s="141" t="e">
        <f>#REF!</f>
        <v>#REF!</v>
      </c>
      <c r="Y481" s="141" t="e">
        <f>#REF!</f>
        <v>#REF!</v>
      </c>
      <c r="Z481" s="141" t="e">
        <f>#REF!</f>
        <v>#REF!</v>
      </c>
      <c r="AA481" s="141" t="e">
        <f>#REF!</f>
        <v>#REF!</v>
      </c>
      <c r="AB481" s="141" t="e">
        <f>#REF!</f>
        <v>#REF!</v>
      </c>
      <c r="AC481" s="141" t="e">
        <f>#REF!</f>
        <v>#REF!</v>
      </c>
      <c r="AD481" s="141" t="e">
        <f>#REF!</f>
        <v>#REF!</v>
      </c>
      <c r="AE481" s="141" t="e">
        <f>#REF!</f>
        <v>#REF!</v>
      </c>
      <c r="AF481" s="141" t="e">
        <f>#REF!</f>
        <v>#REF!</v>
      </c>
      <c r="AG481" s="141" t="e">
        <f>#REF!</f>
        <v>#REF!</v>
      </c>
      <c r="AH481" s="141" t="e">
        <f>#REF!</f>
        <v>#REF!</v>
      </c>
      <c r="AI481" s="141" t="e">
        <f>#REF!</f>
        <v>#REF!</v>
      </c>
      <c r="AJ481" s="141" t="e">
        <f>#REF!</f>
        <v>#REF!</v>
      </c>
      <c r="AK481" s="141" t="e">
        <f>#REF!</f>
        <v>#REF!</v>
      </c>
      <c r="AL481" s="141" t="e">
        <f>#REF!</f>
        <v>#REF!</v>
      </c>
      <c r="AM481" s="141" t="e">
        <f>#REF!</f>
        <v>#REF!</v>
      </c>
    </row>
    <row r="482" spans="2:40" x14ac:dyDescent="0.35">
      <c r="B482"/>
      <c r="F482" s="93"/>
      <c r="G482"/>
      <c r="H482"/>
      <c r="I482"/>
      <c r="L482"/>
      <c r="O482"/>
      <c r="Q482" s="139" t="s">
        <v>587</v>
      </c>
      <c r="R482" s="140" t="s">
        <v>585</v>
      </c>
      <c r="S482" s="141" t="e">
        <f>#REF!</f>
        <v>#REF!</v>
      </c>
      <c r="T482" s="141" t="e">
        <f>#REF!</f>
        <v>#REF!</v>
      </c>
      <c r="U482" s="141" t="e">
        <f>#REF!</f>
        <v>#REF!</v>
      </c>
      <c r="V482" s="141" t="e">
        <f>#REF!</f>
        <v>#REF!</v>
      </c>
      <c r="W482" s="141" t="e">
        <f>#REF!</f>
        <v>#REF!</v>
      </c>
      <c r="X482" s="141" t="e">
        <f>#REF!</f>
        <v>#REF!</v>
      </c>
      <c r="Y482" s="141" t="e">
        <f>#REF!</f>
        <v>#REF!</v>
      </c>
      <c r="Z482" s="141" t="e">
        <f>#REF!</f>
        <v>#REF!</v>
      </c>
      <c r="AA482" s="141" t="e">
        <f>#REF!</f>
        <v>#REF!</v>
      </c>
      <c r="AB482" s="141" t="e">
        <f>#REF!</f>
        <v>#REF!</v>
      </c>
      <c r="AC482" s="141" t="e">
        <f>#REF!</f>
        <v>#REF!</v>
      </c>
      <c r="AD482" s="141" t="e">
        <f>#REF!</f>
        <v>#REF!</v>
      </c>
      <c r="AE482" s="141" t="e">
        <f>#REF!</f>
        <v>#REF!</v>
      </c>
      <c r="AF482" s="141" t="e">
        <f>#REF!</f>
        <v>#REF!</v>
      </c>
      <c r="AG482" s="141" t="e">
        <f>#REF!</f>
        <v>#REF!</v>
      </c>
      <c r="AH482" s="141" t="e">
        <f>#REF!</f>
        <v>#REF!</v>
      </c>
      <c r="AI482" s="141" t="e">
        <f>#REF!</f>
        <v>#REF!</v>
      </c>
      <c r="AJ482" s="141" t="e">
        <f>#REF!</f>
        <v>#REF!</v>
      </c>
      <c r="AK482" s="141" t="e">
        <f>#REF!</f>
        <v>#REF!</v>
      </c>
      <c r="AL482" s="141" t="e">
        <f>#REF!</f>
        <v>#REF!</v>
      </c>
      <c r="AM482" s="141" t="e">
        <f>#REF!</f>
        <v>#REF!</v>
      </c>
    </row>
    <row r="483" spans="2:40" x14ac:dyDescent="0.35">
      <c r="B483"/>
      <c r="F483" s="93"/>
      <c r="G483"/>
      <c r="H483"/>
      <c r="I483"/>
      <c r="L483"/>
      <c r="O483"/>
      <c r="Q483" s="139" t="s">
        <v>588</v>
      </c>
      <c r="R483" s="140" t="s">
        <v>585</v>
      </c>
      <c r="S483" s="141" t="e">
        <f>#REF!</f>
        <v>#REF!</v>
      </c>
      <c r="T483" s="141" t="e">
        <f>#REF!</f>
        <v>#REF!</v>
      </c>
      <c r="U483" s="141" t="e">
        <f>#REF!</f>
        <v>#REF!</v>
      </c>
      <c r="V483" s="141" t="e">
        <f>#REF!</f>
        <v>#REF!</v>
      </c>
      <c r="W483" s="141" t="e">
        <f>#REF!</f>
        <v>#REF!</v>
      </c>
      <c r="X483" s="141" t="e">
        <f>#REF!</f>
        <v>#REF!</v>
      </c>
      <c r="Y483" s="141" t="e">
        <f>#REF!</f>
        <v>#REF!</v>
      </c>
      <c r="Z483" s="141" t="e">
        <f>#REF!</f>
        <v>#REF!</v>
      </c>
      <c r="AA483" s="141" t="e">
        <f>#REF!</f>
        <v>#REF!</v>
      </c>
      <c r="AB483" s="141" t="e">
        <f>#REF!</f>
        <v>#REF!</v>
      </c>
      <c r="AC483" s="141" t="e">
        <f>#REF!</f>
        <v>#REF!</v>
      </c>
      <c r="AD483" s="141" t="e">
        <f>#REF!</f>
        <v>#REF!</v>
      </c>
      <c r="AE483" s="141" t="e">
        <f>#REF!</f>
        <v>#REF!</v>
      </c>
      <c r="AF483" s="141" t="e">
        <f>#REF!</f>
        <v>#REF!</v>
      </c>
      <c r="AG483" s="141" t="e">
        <f>#REF!</f>
        <v>#REF!</v>
      </c>
      <c r="AH483" s="141" t="e">
        <f>#REF!</f>
        <v>#REF!</v>
      </c>
      <c r="AI483" s="141" t="e">
        <f>#REF!</f>
        <v>#REF!</v>
      </c>
      <c r="AJ483" s="141" t="e">
        <f>#REF!</f>
        <v>#REF!</v>
      </c>
      <c r="AK483" s="141" t="e">
        <f>#REF!</f>
        <v>#REF!</v>
      </c>
      <c r="AL483" s="141" t="e">
        <f>#REF!</f>
        <v>#REF!</v>
      </c>
      <c r="AM483" s="141" t="e">
        <f>#REF!</f>
        <v>#REF!</v>
      </c>
    </row>
    <row r="484" spans="2:40" ht="15" thickBot="1" x14ac:dyDescent="0.4">
      <c r="B484"/>
      <c r="F484" s="93"/>
      <c r="G484"/>
      <c r="H484"/>
      <c r="I484"/>
      <c r="L484"/>
      <c r="O484"/>
      <c r="Q484" s="139" t="s">
        <v>589</v>
      </c>
      <c r="R484" s="140" t="s">
        <v>585</v>
      </c>
      <c r="S484" s="141" t="e">
        <f>#REF!</f>
        <v>#REF!</v>
      </c>
      <c r="T484" s="141" t="e">
        <f>#REF!</f>
        <v>#REF!</v>
      </c>
      <c r="U484" s="141" t="e">
        <f>#REF!</f>
        <v>#REF!</v>
      </c>
      <c r="V484" s="141" t="e">
        <f>#REF!</f>
        <v>#REF!</v>
      </c>
      <c r="W484" s="141" t="e">
        <f>#REF!</f>
        <v>#REF!</v>
      </c>
      <c r="X484" s="141" t="e">
        <f>#REF!</f>
        <v>#REF!</v>
      </c>
      <c r="Y484" s="141" t="e">
        <f>#REF!</f>
        <v>#REF!</v>
      </c>
      <c r="Z484" s="141" t="e">
        <f>#REF!</f>
        <v>#REF!</v>
      </c>
      <c r="AA484" s="141" t="e">
        <f>#REF!</f>
        <v>#REF!</v>
      </c>
      <c r="AB484" s="141" t="e">
        <f>#REF!</f>
        <v>#REF!</v>
      </c>
      <c r="AC484" s="141" t="e">
        <f>#REF!</f>
        <v>#REF!</v>
      </c>
      <c r="AD484" s="141" t="e">
        <f>#REF!</f>
        <v>#REF!</v>
      </c>
      <c r="AE484" s="141" t="e">
        <f>#REF!</f>
        <v>#REF!</v>
      </c>
      <c r="AF484" s="141" t="e">
        <f>#REF!</f>
        <v>#REF!</v>
      </c>
      <c r="AG484" s="141" t="e">
        <f>#REF!</f>
        <v>#REF!</v>
      </c>
      <c r="AH484" s="141" t="e">
        <f>#REF!</f>
        <v>#REF!</v>
      </c>
      <c r="AI484" s="141" t="e">
        <f>#REF!</f>
        <v>#REF!</v>
      </c>
      <c r="AJ484" s="141" t="e">
        <f>#REF!</f>
        <v>#REF!</v>
      </c>
      <c r="AK484" s="141" t="e">
        <f>#REF!</f>
        <v>#REF!</v>
      </c>
      <c r="AL484" s="141" t="e">
        <f>#REF!</f>
        <v>#REF!</v>
      </c>
      <c r="AM484" s="141" t="e">
        <f>#REF!</f>
        <v>#REF!</v>
      </c>
    </row>
    <row r="485" spans="2:40" ht="15" thickBot="1" x14ac:dyDescent="0.4">
      <c r="B485"/>
      <c r="F485" s="93"/>
      <c r="G485"/>
      <c r="H485"/>
      <c r="I485"/>
      <c r="L485"/>
      <c r="O485"/>
      <c r="Q485" s="142" t="s">
        <v>71</v>
      </c>
      <c r="R485" s="143" t="s">
        <v>585</v>
      </c>
      <c r="S485" s="141">
        <v>4</v>
      </c>
      <c r="T485" s="141">
        <v>10</v>
      </c>
      <c r="U485" s="141">
        <v>200</v>
      </c>
      <c r="V485" s="141">
        <v>20</v>
      </c>
      <c r="W485" s="141">
        <v>20</v>
      </c>
      <c r="X485" s="141">
        <v>14</v>
      </c>
      <c r="Y485" s="141">
        <v>40</v>
      </c>
      <c r="Z485" s="141" t="s">
        <v>590</v>
      </c>
      <c r="AA485" s="141" t="s">
        <v>590</v>
      </c>
      <c r="AB485" s="141">
        <v>80</v>
      </c>
      <c r="AC485" s="141">
        <v>20</v>
      </c>
      <c r="AD485" s="141">
        <v>20</v>
      </c>
      <c r="AE485" s="141">
        <v>6</v>
      </c>
      <c r="AF485" s="141">
        <v>6</v>
      </c>
      <c r="AG485" s="141">
        <v>15</v>
      </c>
      <c r="AH485" s="137" t="s">
        <v>581</v>
      </c>
      <c r="AI485" s="141" t="s">
        <v>590</v>
      </c>
      <c r="AJ485" s="141" t="s">
        <v>590</v>
      </c>
      <c r="AK485" s="141" t="s">
        <v>590</v>
      </c>
      <c r="AL485" s="141" t="s">
        <v>590</v>
      </c>
      <c r="AM485" s="141" t="s">
        <v>590</v>
      </c>
    </row>
    <row r="486" spans="2:40" x14ac:dyDescent="0.35">
      <c r="B486"/>
      <c r="F486" s="93"/>
      <c r="G486"/>
      <c r="H486"/>
      <c r="I486"/>
      <c r="L486"/>
      <c r="O486"/>
      <c r="R486" s="4"/>
      <c r="S486" s="4"/>
      <c r="T486" s="4"/>
      <c r="U486" s="4"/>
      <c r="V486" s="4"/>
      <c r="W486" s="4"/>
      <c r="X486" s="4"/>
      <c r="Y486" s="4"/>
      <c r="Z486" s="4"/>
      <c r="AA486" s="4"/>
      <c r="AB486" s="4"/>
      <c r="AC486" s="4"/>
      <c r="AD486" s="6"/>
      <c r="AE486" s="4"/>
      <c r="AF486" s="4"/>
      <c r="AG486" s="4"/>
      <c r="AH486" s="3"/>
      <c r="AI486" s="3"/>
      <c r="AJ486" s="3"/>
      <c r="AK486" s="3"/>
      <c r="AL486" s="3"/>
      <c r="AM486" s="3"/>
      <c r="AN486"/>
    </row>
    <row r="487" spans="2:40" x14ac:dyDescent="0.35">
      <c r="B487"/>
      <c r="F487" s="93"/>
      <c r="G487"/>
      <c r="H487"/>
      <c r="I487"/>
      <c r="L487"/>
      <c r="O487"/>
      <c r="R487" s="144"/>
      <c r="S487" s="4"/>
      <c r="T487" s="4"/>
      <c r="U487" s="4"/>
      <c r="V487" s="4"/>
      <c r="W487" s="4"/>
      <c r="X487" s="4"/>
      <c r="Y487" s="4"/>
      <c r="Z487" s="4"/>
      <c r="AA487" s="4"/>
      <c r="AB487" s="4"/>
      <c r="AC487" s="4"/>
      <c r="AD487" s="6"/>
      <c r="AE487" s="4"/>
      <c r="AF487" s="4"/>
      <c r="AG487" s="4"/>
      <c r="AH487" s="3"/>
      <c r="AI487" s="3"/>
      <c r="AJ487" s="3"/>
      <c r="AK487" s="3"/>
      <c r="AL487" s="3"/>
      <c r="AM487" s="3"/>
      <c r="AN487"/>
    </row>
    <row r="488" spans="2:40" x14ac:dyDescent="0.35">
      <c r="B488"/>
      <c r="F488" s="93"/>
      <c r="G488"/>
      <c r="H488"/>
      <c r="I488"/>
      <c r="L488"/>
      <c r="O488"/>
      <c r="R488" s="144"/>
      <c r="S488" s="4"/>
      <c r="T488" s="4"/>
      <c r="U488" s="4"/>
      <c r="V488" s="4"/>
      <c r="W488" s="4"/>
      <c r="X488" s="4"/>
      <c r="Y488" s="4"/>
      <c r="Z488" s="4"/>
      <c r="AA488" s="4"/>
      <c r="AB488" s="4"/>
      <c r="AC488" s="4"/>
      <c r="AD488" s="6"/>
      <c r="AE488" s="4"/>
      <c r="AF488" s="4"/>
      <c r="AG488" s="4"/>
      <c r="AH488" s="3"/>
      <c r="AI488" s="3"/>
      <c r="AJ488" s="3"/>
      <c r="AK488" s="3"/>
      <c r="AL488" s="3"/>
      <c r="AM488" s="3"/>
      <c r="AN488"/>
    </row>
    <row r="489" spans="2:40" ht="15" thickBot="1" x14ac:dyDescent="0.4">
      <c r="B489"/>
      <c r="F489" s="93"/>
      <c r="G489"/>
      <c r="H489"/>
      <c r="I489"/>
      <c r="L489"/>
      <c r="O489"/>
      <c r="R489" s="144"/>
      <c r="S489" s="4"/>
      <c r="T489" s="4"/>
      <c r="U489" s="4"/>
      <c r="V489" s="4"/>
      <c r="W489" s="4"/>
      <c r="X489" s="4"/>
      <c r="Y489" s="4"/>
      <c r="Z489" s="4"/>
      <c r="AA489" s="4"/>
      <c r="AB489" s="4"/>
      <c r="AC489" s="4"/>
      <c r="AD489" s="6"/>
      <c r="AE489" s="4"/>
      <c r="AF489" s="4"/>
      <c r="AG489" s="4"/>
      <c r="AH489" s="3"/>
      <c r="AI489" s="3"/>
      <c r="AJ489" s="3"/>
      <c r="AK489" s="3"/>
      <c r="AL489" s="3"/>
      <c r="AM489" s="3"/>
      <c r="AN489"/>
    </row>
    <row r="490" spans="2:40" ht="15" thickBot="1" x14ac:dyDescent="0.4">
      <c r="B490"/>
      <c r="F490" s="93"/>
      <c r="G490"/>
      <c r="H490"/>
      <c r="I490"/>
      <c r="L490"/>
      <c r="O490"/>
      <c r="R490" s="135" t="s">
        <v>578</v>
      </c>
      <c r="S490" s="135" t="s">
        <v>578</v>
      </c>
      <c r="T490" s="4"/>
      <c r="U490" s="4"/>
      <c r="V490" s="4"/>
      <c r="W490" s="4"/>
      <c r="X490" s="4"/>
      <c r="Y490" s="4"/>
      <c r="Z490" s="4"/>
      <c r="AA490" s="4"/>
      <c r="AB490" s="4"/>
      <c r="AC490" s="4"/>
      <c r="AD490" s="6"/>
      <c r="AE490" s="4"/>
      <c r="AF490" s="4"/>
      <c r="AG490" s="4"/>
      <c r="AH490" s="3"/>
      <c r="AI490" s="3"/>
      <c r="AJ490" s="3"/>
      <c r="AK490" s="3"/>
      <c r="AL490" s="3"/>
      <c r="AM490" s="3"/>
      <c r="AN490"/>
    </row>
    <row r="491" spans="2:40" ht="15" thickBot="1" x14ac:dyDescent="0.4">
      <c r="B491"/>
      <c r="F491" s="93"/>
      <c r="G491"/>
      <c r="H491"/>
      <c r="I491"/>
      <c r="L491"/>
      <c r="O491"/>
      <c r="R491" s="139" t="s">
        <v>582</v>
      </c>
      <c r="S491" s="139" t="s">
        <v>582</v>
      </c>
      <c r="T491" s="4"/>
      <c r="U491" s="1111" t="s">
        <v>591</v>
      </c>
      <c r="V491" s="1112"/>
      <c r="W491" s="1112"/>
      <c r="X491" s="1113" t="e">
        <f>VLOOKUP(J7,R490:S497, 2, FALSE)</f>
        <v>#N/A</v>
      </c>
      <c r="Y491" s="1114"/>
      <c r="Z491" s="4"/>
      <c r="AA491" s="4"/>
      <c r="AB491" s="4"/>
      <c r="AC491" s="4"/>
      <c r="AD491" s="6"/>
      <c r="AE491" s="4"/>
      <c r="AF491" s="4"/>
      <c r="AG491" s="4"/>
      <c r="AH491" s="3"/>
      <c r="AI491" s="3"/>
      <c r="AJ491" s="3"/>
      <c r="AK491" s="3"/>
      <c r="AL491" s="3"/>
      <c r="AM491" s="3"/>
      <c r="AN491"/>
    </row>
    <row r="492" spans="2:40" x14ac:dyDescent="0.35">
      <c r="B492"/>
      <c r="F492" s="93"/>
      <c r="G492"/>
      <c r="H492"/>
      <c r="I492"/>
      <c r="L492"/>
      <c r="O492"/>
      <c r="R492" s="139" t="s">
        <v>584</v>
      </c>
      <c r="S492" s="139" t="s">
        <v>584</v>
      </c>
      <c r="T492" s="4"/>
      <c r="U492" s="4"/>
      <c r="V492" s="4"/>
      <c r="W492" s="4"/>
      <c r="X492" s="4"/>
      <c r="Y492" s="4"/>
      <c r="Z492" s="4"/>
      <c r="AA492" s="4"/>
      <c r="AB492" s="4"/>
      <c r="AC492" s="4"/>
      <c r="AD492" s="6"/>
      <c r="AE492" s="4"/>
      <c r="AF492" s="4"/>
      <c r="AG492" s="4"/>
      <c r="AH492" s="3"/>
      <c r="AI492" s="3"/>
      <c r="AJ492" s="3"/>
      <c r="AK492" s="3"/>
      <c r="AL492" s="3"/>
      <c r="AM492" s="3"/>
      <c r="AN492"/>
    </row>
    <row r="493" spans="2:40" x14ac:dyDescent="0.35">
      <c r="B493"/>
      <c r="F493" s="93"/>
      <c r="G493"/>
      <c r="H493"/>
      <c r="I493"/>
      <c r="L493"/>
      <c r="O493"/>
      <c r="R493" s="139" t="s">
        <v>586</v>
      </c>
      <c r="S493" s="139" t="s">
        <v>586</v>
      </c>
      <c r="T493" s="4"/>
      <c r="U493" s="4"/>
      <c r="V493" s="4"/>
      <c r="W493" s="4"/>
      <c r="X493" s="4"/>
      <c r="Y493" s="4"/>
      <c r="Z493" s="4"/>
      <c r="AA493" s="4"/>
      <c r="AB493" s="4"/>
      <c r="AC493" s="4"/>
      <c r="AD493" s="6"/>
      <c r="AE493" s="4"/>
      <c r="AF493" s="4"/>
      <c r="AG493" s="4"/>
      <c r="AH493" s="3"/>
      <c r="AI493" s="3"/>
      <c r="AJ493" s="3"/>
      <c r="AK493" s="3"/>
      <c r="AL493" s="3"/>
      <c r="AM493" s="3"/>
      <c r="AN493"/>
    </row>
    <row r="494" spans="2:40" x14ac:dyDescent="0.35">
      <c r="B494"/>
      <c r="F494" s="93"/>
      <c r="G494"/>
      <c r="H494"/>
      <c r="I494"/>
      <c r="L494"/>
      <c r="O494"/>
      <c r="R494" s="139" t="s">
        <v>587</v>
      </c>
      <c r="S494" s="139" t="s">
        <v>587</v>
      </c>
      <c r="T494" s="4"/>
      <c r="U494" s="4"/>
      <c r="V494" s="4"/>
      <c r="W494" s="4"/>
      <c r="X494" s="4"/>
      <c r="Y494" s="4"/>
      <c r="Z494" s="4"/>
      <c r="AA494" s="4"/>
      <c r="AB494" s="4"/>
      <c r="AC494" s="4"/>
      <c r="AD494" s="6"/>
      <c r="AE494" s="4"/>
      <c r="AF494" s="4"/>
      <c r="AG494" s="4"/>
      <c r="AH494" s="3"/>
      <c r="AI494" s="3"/>
      <c r="AJ494" s="3"/>
      <c r="AK494" s="3"/>
      <c r="AL494" s="3"/>
      <c r="AM494" s="3"/>
      <c r="AN494"/>
    </row>
    <row r="495" spans="2:40" x14ac:dyDescent="0.35">
      <c r="B495"/>
      <c r="F495" s="93"/>
      <c r="G495"/>
      <c r="H495"/>
      <c r="I495"/>
      <c r="L495"/>
      <c r="O495"/>
      <c r="R495" s="139" t="s">
        <v>588</v>
      </c>
      <c r="S495" s="139" t="s">
        <v>588</v>
      </c>
      <c r="T495" s="4"/>
      <c r="U495" s="4"/>
      <c r="V495" s="4"/>
      <c r="W495" s="4"/>
      <c r="X495" s="4"/>
      <c r="Y495" s="4"/>
      <c r="Z495" s="4"/>
      <c r="AA495" s="4"/>
      <c r="AB495" s="4"/>
      <c r="AC495" s="4"/>
      <c r="AD495" s="6"/>
      <c r="AE495" s="4"/>
      <c r="AF495" s="4"/>
      <c r="AG495" s="4"/>
      <c r="AH495" s="3"/>
      <c r="AI495" s="3"/>
      <c r="AJ495" s="3"/>
      <c r="AK495" s="3"/>
      <c r="AL495" s="3"/>
      <c r="AM495" s="3"/>
      <c r="AN495"/>
    </row>
    <row r="496" spans="2:40" x14ac:dyDescent="0.35">
      <c r="B496"/>
      <c r="F496" s="93"/>
      <c r="G496"/>
      <c r="H496"/>
      <c r="I496"/>
      <c r="L496"/>
      <c r="O496"/>
      <c r="R496" s="139" t="s">
        <v>589</v>
      </c>
      <c r="S496" s="139" t="s">
        <v>589</v>
      </c>
      <c r="T496" s="4"/>
      <c r="U496" s="4"/>
      <c r="V496" s="4"/>
      <c r="W496" s="4"/>
      <c r="X496" s="4"/>
      <c r="Y496" s="4"/>
      <c r="Z496" s="4"/>
      <c r="AA496" s="4"/>
      <c r="AB496" s="4"/>
      <c r="AC496" s="4"/>
      <c r="AD496" s="6"/>
      <c r="AE496" s="4"/>
      <c r="AF496" s="4"/>
      <c r="AG496" s="4"/>
      <c r="AH496" s="3"/>
      <c r="AI496" s="3"/>
      <c r="AJ496" s="3"/>
      <c r="AK496" s="3"/>
      <c r="AL496" s="3"/>
      <c r="AM496" s="3"/>
      <c r="AN496"/>
    </row>
    <row r="497" spans="2:40" ht="15" thickBot="1" x14ac:dyDescent="0.4">
      <c r="B497"/>
      <c r="F497" s="93"/>
      <c r="G497"/>
      <c r="H497"/>
      <c r="I497"/>
      <c r="L497"/>
      <c r="O497"/>
      <c r="R497" s="142" t="s">
        <v>71</v>
      </c>
      <c r="S497" s="142" t="s">
        <v>71</v>
      </c>
      <c r="AN497"/>
    </row>
    <row r="498" spans="2:40" x14ac:dyDescent="0.35">
      <c r="B498"/>
      <c r="AN498"/>
    </row>
    <row r="499" spans="2:40" x14ac:dyDescent="0.35">
      <c r="B499"/>
      <c r="R499" s="145" t="s">
        <v>257</v>
      </c>
      <c r="AN499"/>
    </row>
    <row r="500" spans="2:40" x14ac:dyDescent="0.35">
      <c r="B500"/>
      <c r="R500" s="145" t="s">
        <v>592</v>
      </c>
      <c r="AN500"/>
    </row>
    <row r="501" spans="2:40" x14ac:dyDescent="0.35">
      <c r="B501"/>
      <c r="R501" s="145" t="s">
        <v>593</v>
      </c>
      <c r="AN501"/>
    </row>
    <row r="502" spans="2:40" x14ac:dyDescent="0.35">
      <c r="B502"/>
      <c r="R502" s="145" t="s">
        <v>594</v>
      </c>
      <c r="S502"/>
      <c r="T502"/>
      <c r="U502"/>
      <c r="V502"/>
      <c r="W502"/>
      <c r="X502"/>
      <c r="Y502"/>
      <c r="Z502"/>
      <c r="AA502"/>
      <c r="AB502"/>
      <c r="AC502"/>
      <c r="AD502"/>
      <c r="AE502"/>
      <c r="AF502"/>
      <c r="AG502"/>
      <c r="AH502"/>
      <c r="AI502"/>
      <c r="AJ502"/>
      <c r="AK502"/>
      <c r="AL502"/>
      <c r="AM502"/>
      <c r="AN502"/>
    </row>
    <row r="503" spans="2:40" x14ac:dyDescent="0.35">
      <c r="B503" s="146"/>
      <c r="S503"/>
      <c r="T503"/>
      <c r="U503"/>
      <c r="V503"/>
      <c r="W503"/>
      <c r="X503"/>
      <c r="Y503"/>
      <c r="Z503"/>
      <c r="AA503"/>
      <c r="AB503"/>
      <c r="AC503"/>
      <c r="AD503"/>
      <c r="AE503"/>
      <c r="AF503"/>
      <c r="AG503"/>
      <c r="AH503"/>
      <c r="AI503"/>
      <c r="AJ503"/>
      <c r="AK503"/>
      <c r="AL503"/>
      <c r="AM503"/>
      <c r="AN503"/>
    </row>
    <row r="504" spans="2:40" x14ac:dyDescent="0.35">
      <c r="R504" s="145" t="s">
        <v>112</v>
      </c>
      <c r="S504"/>
      <c r="T504"/>
      <c r="U504"/>
      <c r="V504"/>
      <c r="W504"/>
      <c r="X504"/>
      <c r="Y504"/>
      <c r="Z504"/>
      <c r="AA504"/>
      <c r="AB504"/>
      <c r="AC504"/>
      <c r="AD504"/>
      <c r="AE504"/>
      <c r="AF504"/>
      <c r="AG504"/>
      <c r="AH504"/>
      <c r="AI504"/>
      <c r="AJ504"/>
      <c r="AK504"/>
      <c r="AL504"/>
      <c r="AM504"/>
      <c r="AN504"/>
    </row>
    <row r="505" spans="2:40" x14ac:dyDescent="0.35">
      <c r="R505" s="145" t="s">
        <v>595</v>
      </c>
      <c r="S505"/>
      <c r="T505"/>
      <c r="U505"/>
      <c r="V505"/>
      <c r="W505"/>
      <c r="X505"/>
      <c r="Y505"/>
      <c r="Z505"/>
      <c r="AA505"/>
      <c r="AB505"/>
      <c r="AC505"/>
      <c r="AD505"/>
      <c r="AE505"/>
      <c r="AF505"/>
      <c r="AG505"/>
      <c r="AH505"/>
      <c r="AI505"/>
      <c r="AJ505"/>
      <c r="AK505"/>
      <c r="AL505"/>
      <c r="AM505"/>
      <c r="AN505"/>
    </row>
    <row r="506" spans="2:40" x14ac:dyDescent="0.35">
      <c r="R506" s="145" t="s">
        <v>596</v>
      </c>
      <c r="S506"/>
      <c r="T506"/>
      <c r="U506"/>
      <c r="V506"/>
      <c r="W506"/>
      <c r="X506"/>
      <c r="Y506"/>
      <c r="Z506"/>
      <c r="AA506"/>
      <c r="AB506"/>
      <c r="AC506"/>
      <c r="AD506"/>
      <c r="AE506"/>
      <c r="AF506"/>
      <c r="AG506"/>
      <c r="AH506"/>
      <c r="AI506"/>
      <c r="AJ506"/>
      <c r="AK506"/>
      <c r="AL506"/>
      <c r="AM506"/>
      <c r="AN506"/>
    </row>
    <row r="507" spans="2:40" x14ac:dyDescent="0.35">
      <c r="R507" s="145" t="s">
        <v>597</v>
      </c>
      <c r="S507"/>
      <c r="T507"/>
      <c r="U507"/>
      <c r="V507"/>
      <c r="W507"/>
      <c r="X507"/>
      <c r="Y507"/>
      <c r="Z507"/>
      <c r="AA507"/>
      <c r="AB507"/>
      <c r="AC507"/>
      <c r="AD507"/>
      <c r="AE507"/>
      <c r="AF507"/>
      <c r="AG507"/>
      <c r="AH507"/>
      <c r="AI507"/>
      <c r="AJ507"/>
      <c r="AK507"/>
      <c r="AL507"/>
      <c r="AM507"/>
      <c r="AN507"/>
    </row>
    <row r="508" spans="2:40" x14ac:dyDescent="0.35">
      <c r="R508" s="145" t="s">
        <v>598</v>
      </c>
      <c r="S508"/>
      <c r="T508"/>
      <c r="U508"/>
      <c r="V508"/>
      <c r="W508"/>
      <c r="X508"/>
      <c r="Y508"/>
      <c r="Z508"/>
      <c r="AA508"/>
      <c r="AB508"/>
      <c r="AC508"/>
      <c r="AD508"/>
      <c r="AE508"/>
      <c r="AF508"/>
      <c r="AG508"/>
      <c r="AH508"/>
      <c r="AI508"/>
      <c r="AJ508"/>
      <c r="AK508"/>
      <c r="AL508"/>
      <c r="AM508"/>
      <c r="AN508"/>
    </row>
    <row r="510" spans="2:40" x14ac:dyDescent="0.35">
      <c r="R510" s="145" t="s">
        <v>539</v>
      </c>
      <c r="S510"/>
      <c r="T510"/>
      <c r="U510"/>
      <c r="V510"/>
      <c r="W510"/>
      <c r="X510"/>
      <c r="Y510"/>
      <c r="Z510"/>
      <c r="AA510"/>
      <c r="AB510"/>
      <c r="AC510"/>
      <c r="AD510"/>
      <c r="AE510"/>
      <c r="AF510"/>
      <c r="AG510"/>
      <c r="AH510"/>
      <c r="AI510"/>
      <c r="AJ510"/>
      <c r="AK510"/>
      <c r="AL510"/>
      <c r="AM510"/>
      <c r="AN510"/>
    </row>
    <row r="511" spans="2:40" x14ac:dyDescent="0.35">
      <c r="R511" s="145" t="s">
        <v>599</v>
      </c>
      <c r="S511"/>
      <c r="T511"/>
      <c r="U511"/>
      <c r="V511"/>
      <c r="W511"/>
      <c r="X511"/>
      <c r="Y511"/>
      <c r="Z511"/>
      <c r="AA511"/>
      <c r="AB511"/>
      <c r="AC511"/>
      <c r="AD511"/>
      <c r="AE511"/>
      <c r="AF511"/>
      <c r="AG511"/>
      <c r="AH511"/>
      <c r="AI511"/>
      <c r="AJ511"/>
      <c r="AK511"/>
      <c r="AL511"/>
      <c r="AM511"/>
      <c r="AN511"/>
    </row>
    <row r="512" spans="2:40" x14ac:dyDescent="0.35">
      <c r="R512" s="145" t="s">
        <v>600</v>
      </c>
      <c r="S512"/>
      <c r="T512"/>
      <c r="U512"/>
      <c r="V512"/>
      <c r="W512"/>
      <c r="X512"/>
      <c r="Y512"/>
      <c r="Z512"/>
      <c r="AA512"/>
      <c r="AB512"/>
      <c r="AC512"/>
      <c r="AD512"/>
      <c r="AE512"/>
      <c r="AF512"/>
      <c r="AG512"/>
      <c r="AH512"/>
      <c r="AI512"/>
      <c r="AJ512"/>
      <c r="AK512"/>
      <c r="AL512"/>
      <c r="AM512"/>
      <c r="AN512"/>
    </row>
    <row r="513" spans="18:40" x14ac:dyDescent="0.35">
      <c r="R513" s="145" t="s">
        <v>561</v>
      </c>
      <c r="S513"/>
      <c r="T513"/>
      <c r="U513"/>
      <c r="V513"/>
      <c r="W513"/>
      <c r="X513"/>
      <c r="Y513"/>
      <c r="Z513"/>
      <c r="AA513"/>
      <c r="AB513"/>
      <c r="AC513"/>
      <c r="AD513"/>
      <c r="AE513"/>
      <c r="AF513"/>
      <c r="AG513"/>
      <c r="AH513"/>
      <c r="AI513"/>
      <c r="AJ513"/>
      <c r="AK513"/>
      <c r="AL513"/>
      <c r="AM513"/>
      <c r="AN513"/>
    </row>
  </sheetData>
  <sheetProtection formatCells="0" formatColumns="0" formatRows="0" insertColumns="0" insertRows="0" insertHyperlinks="0" deleteColumns="0" deleteRows="0" sort="0" autoFilter="0" pivotTables="0"/>
  <autoFilter ref="C11:O457" xr:uid="{00000000-0009-0000-0000-000001000000}"/>
  <mergeCells count="149">
    <mergeCell ref="D1:H1"/>
    <mergeCell ref="D2:H2"/>
    <mergeCell ref="D3:H3"/>
    <mergeCell ref="C5:D5"/>
    <mergeCell ref="F5:I5"/>
    <mergeCell ref="J5:K5"/>
    <mergeCell ref="C8:D8"/>
    <mergeCell ref="F8:I8"/>
    <mergeCell ref="J8:K8"/>
    <mergeCell ref="F29:F30"/>
    <mergeCell ref="F37:F39"/>
    <mergeCell ref="B24:B40"/>
    <mergeCell ref="F24:F25"/>
    <mergeCell ref="F27:F28"/>
    <mergeCell ref="L8:O8"/>
    <mergeCell ref="F9:K10"/>
    <mergeCell ref="B13:B19"/>
    <mergeCell ref="L5:O5"/>
    <mergeCell ref="C6:D6"/>
    <mergeCell ref="F6:I6"/>
    <mergeCell ref="J6:K6"/>
    <mergeCell ref="L6:O7"/>
    <mergeCell ref="C7:D7"/>
    <mergeCell ref="F7:I7"/>
    <mergeCell ref="J7:K7"/>
    <mergeCell ref="F85:F88"/>
    <mergeCell ref="F89:F92"/>
    <mergeCell ref="F94:F106"/>
    <mergeCell ref="F60:F61"/>
    <mergeCell ref="B64:B95"/>
    <mergeCell ref="F64:F70"/>
    <mergeCell ref="F71:F77"/>
    <mergeCell ref="F82:F84"/>
    <mergeCell ref="B43:B61"/>
    <mergeCell ref="F43:F44"/>
    <mergeCell ref="F45:F46"/>
    <mergeCell ref="F55:F56"/>
    <mergeCell ref="F57:F58"/>
    <mergeCell ref="F47:F48"/>
    <mergeCell ref="F50:F51"/>
    <mergeCell ref="F52:F53"/>
    <mergeCell ref="B165:B170"/>
    <mergeCell ref="B147:B163"/>
    <mergeCell ref="F147:F148"/>
    <mergeCell ref="F149:F150"/>
    <mergeCell ref="F128:F131"/>
    <mergeCell ref="F132:F135"/>
    <mergeCell ref="F136:F137"/>
    <mergeCell ref="F138:F144"/>
    <mergeCell ref="B108:B144"/>
    <mergeCell ref="F108:F113"/>
    <mergeCell ref="F114:F117"/>
    <mergeCell ref="F120:F123"/>
    <mergeCell ref="F124:F127"/>
    <mergeCell ref="F282:F283"/>
    <mergeCell ref="B266:B283"/>
    <mergeCell ref="F266:F276"/>
    <mergeCell ref="F277:F279"/>
    <mergeCell ref="F280:F281"/>
    <mergeCell ref="B249:B264"/>
    <mergeCell ref="F257:F258"/>
    <mergeCell ref="B175:B184"/>
    <mergeCell ref="B187:B188"/>
    <mergeCell ref="F191:F198"/>
    <mergeCell ref="B191:B247"/>
    <mergeCell ref="F222:F225"/>
    <mergeCell ref="F216:F221"/>
    <mergeCell ref="F214:F215"/>
    <mergeCell ref="F210:F213"/>
    <mergeCell ref="F240:F247"/>
    <mergeCell ref="F237:F239"/>
    <mergeCell ref="F226:F229"/>
    <mergeCell ref="F206:F209"/>
    <mergeCell ref="F199:F205"/>
    <mergeCell ref="B287:B305"/>
    <mergeCell ref="F287:F288"/>
    <mergeCell ref="F289:F290"/>
    <mergeCell ref="F291:F292"/>
    <mergeCell ref="F301:F302"/>
    <mergeCell ref="F303:F304"/>
    <mergeCell ref="F305:F307"/>
    <mergeCell ref="F293:F294"/>
    <mergeCell ref="F295:F296"/>
    <mergeCell ref="F297:F298"/>
    <mergeCell ref="F299:F300"/>
    <mergeCell ref="F318:F319"/>
    <mergeCell ref="F320:F321"/>
    <mergeCell ref="F322:F323"/>
    <mergeCell ref="F324:F325"/>
    <mergeCell ref="B309:B329"/>
    <mergeCell ref="F309:F310"/>
    <mergeCell ref="F311:F312"/>
    <mergeCell ref="F313:F314"/>
    <mergeCell ref="F315:F316"/>
    <mergeCell ref="F326:F327"/>
    <mergeCell ref="F328:F329"/>
    <mergeCell ref="B331:B351"/>
    <mergeCell ref="F331:F334"/>
    <mergeCell ref="F335:F336"/>
    <mergeCell ref="F345:F346"/>
    <mergeCell ref="F347:F348"/>
    <mergeCell ref="F349:F350"/>
    <mergeCell ref="F337:F338"/>
    <mergeCell ref="F339:F340"/>
    <mergeCell ref="F341:F342"/>
    <mergeCell ref="F343:F344"/>
    <mergeCell ref="F351:F355"/>
    <mergeCell ref="F389:F390"/>
    <mergeCell ref="B392:B410"/>
    <mergeCell ref="F392:F393"/>
    <mergeCell ref="F394:F398"/>
    <mergeCell ref="F406:F408"/>
    <mergeCell ref="F409:F410"/>
    <mergeCell ref="F399:F401"/>
    <mergeCell ref="F402:F403"/>
    <mergeCell ref="B358:B367"/>
    <mergeCell ref="B369:B373"/>
    <mergeCell ref="B376:B390"/>
    <mergeCell ref="F376:F377"/>
    <mergeCell ref="F378:F379"/>
    <mergeCell ref="F387:F388"/>
    <mergeCell ref="F381:F382"/>
    <mergeCell ref="F383:F384"/>
    <mergeCell ref="F385:F386"/>
    <mergeCell ref="F431:F432"/>
    <mergeCell ref="F433:F436"/>
    <mergeCell ref="B438:B457"/>
    <mergeCell ref="F438:F439"/>
    <mergeCell ref="F440:F441"/>
    <mergeCell ref="F420:F424"/>
    <mergeCell ref="F425:F426"/>
    <mergeCell ref="F427:F428"/>
    <mergeCell ref="F429:F430"/>
    <mergeCell ref="B412:B433"/>
    <mergeCell ref="F412:F413"/>
    <mergeCell ref="F414:F415"/>
    <mergeCell ref="F416:F417"/>
    <mergeCell ref="F418:F419"/>
    <mergeCell ref="F442:F443"/>
    <mergeCell ref="F456:F457"/>
    <mergeCell ref="R476:AM476"/>
    <mergeCell ref="U491:W491"/>
    <mergeCell ref="X491:Y491"/>
    <mergeCell ref="F450:F451"/>
    <mergeCell ref="F452:F453"/>
    <mergeCell ref="F454:F455"/>
    <mergeCell ref="F444:F445"/>
    <mergeCell ref="F446:F447"/>
    <mergeCell ref="F448:F449"/>
  </mergeCells>
  <phoneticPr fontId="65" type="noConversion"/>
  <dataValidations count="4">
    <dataValidation type="list" allowBlank="1" showInputMessage="1" showErrorMessage="1" sqref="E412:E436" xr:uid="{187A3F74-7E13-4EC1-B7EC-2B4C1FE59053}">
      <formula1>$R$510:$R$513</formula1>
    </dataValidation>
    <dataValidation type="list" allowBlank="1" showInputMessage="1" showErrorMessage="1" sqref="E175:E184 E147:E163 E187:E188 E165:E173" xr:uid="{0AE63308-1C4E-46D0-A550-E9D3013C0AC9}">
      <formula1>$R$499:$R$502</formula1>
    </dataValidation>
    <dataValidation type="list" allowBlank="1" showInputMessage="1" showErrorMessage="1" sqref="E64:E106 E24:E40" xr:uid="{87CCF0A2-A548-414A-A969-69D159F0549A}">
      <formula1>$R$504:$R$508</formula1>
    </dataValidation>
    <dataValidation type="list" allowBlank="1" showInputMessage="1" showErrorMessage="1" errorTitle="Input Error" error="Please select value from drop down list." sqref="J7:K7" xr:uid="{6B2F8145-1B7A-474E-97C8-872B73E77A93}">
      <formula1>$Q$257:$Q$264</formula1>
    </dataValidation>
  </dataValidations>
  <printOptions horizontalCentered="1"/>
  <pageMargins left="0.70866141732283472" right="0.70866141732283472" top="0.74803149606299213" bottom="0.74803149606299213" header="0.31496062992125984" footer="0.31496062992125984"/>
  <pageSetup paperSize="8" scale="59" fitToHeight="0" orientation="landscape" r:id="rId1"/>
  <colBreaks count="1" manualBreakCount="1">
    <brk id="1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612"/>
  <sheetViews>
    <sheetView topLeftCell="B6" zoomScale="70" zoomScaleNormal="70" zoomScaleSheetLayoutView="85" workbookViewId="0">
      <selection activeCell="L11" sqref="L11"/>
    </sheetView>
  </sheetViews>
  <sheetFormatPr defaultColWidth="9.1796875" defaultRowHeight="14.5" x14ac:dyDescent="0.35"/>
  <cols>
    <col min="1" max="1" width="0.81640625" customWidth="1"/>
    <col min="2" max="2" width="23.26953125" style="147" customWidth="1"/>
    <col min="3" max="3" width="8.453125" style="93" customWidth="1"/>
    <col min="4" max="4" width="4.453125" customWidth="1"/>
    <col min="5" max="5" width="36.1796875" customWidth="1"/>
    <col min="6" max="6" width="38.7265625" customWidth="1"/>
    <col min="7" max="7" width="12.54296875" style="131" customWidth="1"/>
    <col min="8" max="8" width="14.7265625" style="130" customWidth="1"/>
    <col min="9" max="9" width="16.54296875" style="130" customWidth="1"/>
    <col min="10" max="10" width="10.453125" style="130" customWidth="1"/>
    <col min="11" max="11" width="63.26953125" customWidth="1"/>
    <col min="12" max="12" width="30.1796875" customWidth="1"/>
    <col min="13" max="13" width="10.453125" style="130" customWidth="1"/>
    <col min="14" max="14" width="15.54296875" customWidth="1"/>
    <col min="15" max="15" width="18.26953125" style="130" customWidth="1"/>
    <col min="16" max="16" width="19.54296875" style="130" customWidth="1"/>
    <col min="17" max="17" width="0.81640625" customWidth="1"/>
    <col min="18" max="18" width="22" style="129" customWidth="1"/>
    <col min="19" max="19" width="185.26953125" style="145" customWidth="1"/>
    <col min="20" max="20" width="34.54296875" style="145" customWidth="1"/>
    <col min="21" max="21" width="33.54296875" style="145" customWidth="1"/>
    <col min="22" max="22" width="24" style="145" customWidth="1"/>
    <col min="23" max="23" width="36.26953125" style="145" customWidth="1"/>
    <col min="24" max="24" width="47.26953125" style="145" customWidth="1"/>
    <col min="25" max="25" width="36.453125" style="145" customWidth="1"/>
    <col min="26" max="26" width="16.453125" style="145" customWidth="1"/>
    <col min="27" max="27" width="23.1796875" style="145" customWidth="1"/>
    <col min="28" max="28" width="16.453125" style="145" customWidth="1"/>
    <col min="29" max="29" width="41" style="145" customWidth="1"/>
    <col min="30" max="30" width="41.1796875" style="145" customWidth="1"/>
    <col min="31" max="31" width="28.1796875" style="145" customWidth="1"/>
    <col min="32" max="32" width="43.81640625" style="145" customWidth="1"/>
    <col min="33" max="33" width="52.1796875" style="145" customWidth="1"/>
    <col min="34" max="34" width="29.7265625" style="145" customWidth="1"/>
    <col min="35" max="35" width="44.54296875" style="130" customWidth="1"/>
    <col min="36" max="36" width="52.81640625" style="130" customWidth="1"/>
    <col min="37" max="37" width="15.81640625" style="130" customWidth="1"/>
    <col min="38" max="38" width="19.7265625" style="130" customWidth="1"/>
    <col min="39" max="39" width="24.26953125" style="130" customWidth="1"/>
    <col min="40" max="40" width="51.54296875" style="130" customWidth="1"/>
    <col min="41" max="41" width="5.453125" style="130" customWidth="1"/>
  </cols>
  <sheetData>
    <row r="1" spans="1:41" ht="18" x14ac:dyDescent="0.35">
      <c r="A1" s="1"/>
      <c r="B1" s="1"/>
      <c r="C1" s="150"/>
      <c r="D1" s="1" t="s">
        <v>56</v>
      </c>
      <c r="E1" s="1149" t="s">
        <v>57</v>
      </c>
      <c r="F1" s="1149"/>
      <c r="G1" s="1149"/>
      <c r="H1" s="1149"/>
      <c r="I1" s="1149"/>
      <c r="J1" s="2"/>
      <c r="K1" s="2"/>
      <c r="L1" s="1"/>
      <c r="M1" s="3"/>
      <c r="N1" s="1"/>
      <c r="O1" s="3"/>
      <c r="P1" s="3"/>
      <c r="Q1" s="1"/>
      <c r="R1" s="4"/>
      <c r="S1" s="4"/>
      <c r="T1" s="4"/>
      <c r="U1" s="4"/>
      <c r="V1" s="4"/>
      <c r="W1" s="4"/>
      <c r="X1" s="4"/>
      <c r="Y1" s="4"/>
      <c r="Z1" s="4"/>
      <c r="AA1" s="4"/>
      <c r="AB1" s="4"/>
      <c r="AC1" s="4"/>
      <c r="AD1" s="4"/>
      <c r="AE1" s="4"/>
      <c r="AF1" s="4"/>
      <c r="AG1" s="4"/>
      <c r="AH1" s="4"/>
      <c r="AI1" s="4"/>
      <c r="AJ1" s="4"/>
      <c r="AK1" s="4"/>
      <c r="AL1" s="4"/>
      <c r="AM1" s="4"/>
      <c r="AN1" s="4"/>
      <c r="AO1" s="3"/>
    </row>
    <row r="2" spans="1:41" ht="16.5" x14ac:dyDescent="0.35">
      <c r="A2" s="1"/>
      <c r="B2" s="1"/>
      <c r="C2" s="150"/>
      <c r="D2" s="1"/>
      <c r="E2" s="1150" t="s">
        <v>58</v>
      </c>
      <c r="F2" s="1150"/>
      <c r="G2" s="1150"/>
      <c r="H2" s="1150"/>
      <c r="I2" s="1150"/>
      <c r="J2" s="742"/>
      <c r="K2" s="742"/>
      <c r="L2" s="1"/>
      <c r="M2" s="3"/>
      <c r="N2" s="1"/>
      <c r="O2" s="3"/>
      <c r="P2" s="3"/>
      <c r="Q2" s="1"/>
      <c r="R2" s="4"/>
      <c r="S2" s="4"/>
      <c r="T2" s="4"/>
      <c r="U2" s="4"/>
      <c r="V2" s="4"/>
      <c r="W2" s="4"/>
      <c r="X2" s="4"/>
      <c r="Y2" s="4"/>
      <c r="Z2" s="4"/>
      <c r="AA2" s="4"/>
      <c r="AB2" s="4"/>
      <c r="AC2" s="4"/>
      <c r="AD2" s="4"/>
      <c r="AE2" s="4"/>
      <c r="AF2" s="4"/>
      <c r="AG2" s="4"/>
      <c r="AH2" s="4"/>
      <c r="AI2" s="4"/>
      <c r="AJ2" s="4"/>
      <c r="AK2" s="4"/>
      <c r="AL2" s="4"/>
      <c r="AM2" s="4"/>
      <c r="AN2" s="4"/>
      <c r="AO2" s="3"/>
    </row>
    <row r="3" spans="1:41" ht="15.5" x14ac:dyDescent="0.35">
      <c r="A3" s="1"/>
      <c r="B3" s="1"/>
      <c r="C3" s="150"/>
      <c r="D3" s="1"/>
      <c r="E3" s="1151" t="s">
        <v>59</v>
      </c>
      <c r="F3" s="1151"/>
      <c r="G3" s="1151"/>
      <c r="H3" s="1151"/>
      <c r="I3" s="1151"/>
      <c r="J3" s="5"/>
      <c r="K3" s="5"/>
      <c r="L3" s="1"/>
      <c r="M3" s="3"/>
      <c r="N3" s="1"/>
      <c r="O3" s="3"/>
      <c r="P3" s="3"/>
      <c r="Q3" s="1"/>
      <c r="R3" s="4"/>
      <c r="S3" s="6"/>
      <c r="T3" s="6"/>
      <c r="U3" s="6"/>
      <c r="V3" s="6"/>
      <c r="W3" s="6"/>
      <c r="X3" s="6"/>
      <c r="Y3" s="6"/>
      <c r="Z3" s="6"/>
      <c r="AA3" s="6"/>
      <c r="AB3" s="6"/>
      <c r="AC3" s="6"/>
      <c r="AD3" s="6"/>
      <c r="AE3" s="6"/>
      <c r="AF3" s="6"/>
      <c r="AG3" s="6"/>
      <c r="AH3" s="6"/>
      <c r="AI3" s="6"/>
      <c r="AJ3" s="6"/>
      <c r="AK3" s="6"/>
      <c r="AL3" s="6"/>
      <c r="AM3" s="6"/>
      <c r="AN3" s="6"/>
      <c r="AO3" s="1"/>
    </row>
    <row r="4" spans="1:41" x14ac:dyDescent="0.35">
      <c r="A4" s="1"/>
      <c r="B4" s="1"/>
      <c r="C4" s="150"/>
      <c r="D4" s="3"/>
      <c r="E4" s="1"/>
      <c r="F4" s="1"/>
      <c r="G4" s="7"/>
      <c r="H4" s="3"/>
      <c r="I4" s="3"/>
      <c r="J4" s="3"/>
      <c r="K4" s="1"/>
      <c r="L4" s="1"/>
      <c r="M4" s="3"/>
      <c r="N4" s="1"/>
      <c r="O4" s="3"/>
      <c r="P4" s="3"/>
      <c r="Q4" s="1"/>
      <c r="R4" s="4"/>
      <c r="S4" s="6"/>
      <c r="T4" s="6"/>
      <c r="U4" s="6"/>
      <c r="V4" s="6"/>
      <c r="W4" s="6"/>
      <c r="X4" s="6"/>
      <c r="Y4" s="6"/>
      <c r="Z4" s="6"/>
      <c r="AA4" s="6"/>
      <c r="AB4" s="6"/>
      <c r="AC4" s="6"/>
      <c r="AD4" s="6"/>
      <c r="AE4" s="6"/>
      <c r="AF4" s="6"/>
      <c r="AG4" s="6"/>
      <c r="AH4" s="6"/>
      <c r="AI4" s="6"/>
      <c r="AJ4" s="6"/>
      <c r="AK4" s="6"/>
      <c r="AL4" s="6"/>
      <c r="AM4" s="6"/>
      <c r="AN4" s="6"/>
      <c r="AO4" s="8"/>
    </row>
    <row r="5" spans="1:41" ht="21" x14ac:dyDescent="0.35">
      <c r="A5" s="1"/>
      <c r="B5" s="1"/>
      <c r="C5" s="150"/>
      <c r="D5" s="1152" t="s">
        <v>60</v>
      </c>
      <c r="E5" s="1153"/>
      <c r="F5" s="9" t="s">
        <v>61</v>
      </c>
      <c r="G5" s="1154" t="s">
        <v>62</v>
      </c>
      <c r="H5" s="1155"/>
      <c r="I5" s="1155"/>
      <c r="J5" s="1156"/>
      <c r="K5" s="1176">
        <v>43493</v>
      </c>
      <c r="L5" s="1177"/>
      <c r="M5" s="1136" t="s">
        <v>63</v>
      </c>
      <c r="N5" s="1137"/>
      <c r="O5" s="1137"/>
      <c r="P5" s="1137"/>
      <c r="Q5" s="1"/>
      <c r="R5" s="4"/>
      <c r="S5" s="6"/>
      <c r="T5" s="6"/>
      <c r="U5" s="6"/>
      <c r="V5" s="6"/>
      <c r="W5" s="6"/>
      <c r="X5" s="6"/>
      <c r="Y5" s="6"/>
      <c r="Z5" s="6"/>
      <c r="AA5" s="6"/>
      <c r="AB5" s="6"/>
      <c r="AC5" s="6"/>
      <c r="AD5" s="6"/>
      <c r="AE5" s="6"/>
      <c r="AF5" s="6"/>
      <c r="AG5" s="6"/>
      <c r="AH5" s="6"/>
      <c r="AI5" s="6"/>
      <c r="AJ5" s="6"/>
      <c r="AK5" s="6"/>
      <c r="AL5" s="6"/>
      <c r="AM5" s="6"/>
      <c r="AN5" s="6"/>
      <c r="AO5" s="8"/>
    </row>
    <row r="6" spans="1:41" x14ac:dyDescent="0.35">
      <c r="A6" s="1"/>
      <c r="B6" s="1"/>
      <c r="C6" s="150"/>
      <c r="D6" s="1138" t="s">
        <v>64</v>
      </c>
      <c r="E6" s="1139"/>
      <c r="F6" s="10" t="s">
        <v>65</v>
      </c>
      <c r="G6" s="1140" t="s">
        <v>66</v>
      </c>
      <c r="H6" s="1141"/>
      <c r="I6" s="1141"/>
      <c r="J6" s="1142"/>
      <c r="K6" s="1178">
        <v>45044</v>
      </c>
      <c r="L6" s="1179"/>
      <c r="M6" s="1145" t="s">
        <v>67</v>
      </c>
      <c r="N6" s="1146"/>
      <c r="O6" s="1146"/>
      <c r="P6" s="1146"/>
      <c r="Q6" s="1"/>
      <c r="R6" s="4"/>
      <c r="S6" s="6"/>
      <c r="T6" s="6"/>
      <c r="U6" s="6"/>
      <c r="V6" s="6"/>
      <c r="W6" s="6"/>
      <c r="X6" s="6"/>
      <c r="Y6" s="6"/>
      <c r="Z6" s="6"/>
      <c r="AA6" s="6"/>
      <c r="AB6" s="6"/>
      <c r="AC6" s="6"/>
      <c r="AD6" s="6"/>
      <c r="AE6" s="6"/>
      <c r="AF6" s="6"/>
      <c r="AG6" s="6"/>
      <c r="AH6" s="6"/>
      <c r="AI6" s="6"/>
      <c r="AJ6" s="6"/>
      <c r="AK6" s="6"/>
      <c r="AL6" s="6"/>
      <c r="AM6" s="6"/>
      <c r="AN6" s="6"/>
      <c r="AO6" s="8"/>
    </row>
    <row r="7" spans="1:41" x14ac:dyDescent="0.35">
      <c r="A7" s="1"/>
      <c r="B7" s="1"/>
      <c r="C7" s="150"/>
      <c r="D7" s="1138" t="s">
        <v>68</v>
      </c>
      <c r="E7" s="1139"/>
      <c r="F7" s="11" t="s">
        <v>69</v>
      </c>
      <c r="G7" s="1140" t="s">
        <v>70</v>
      </c>
      <c r="H7" s="1141"/>
      <c r="I7" s="1141"/>
      <c r="J7" s="1142"/>
      <c r="K7" s="1180" t="s">
        <v>71</v>
      </c>
      <c r="L7" s="1181"/>
      <c r="M7" s="1145"/>
      <c r="N7" s="1146"/>
      <c r="O7" s="1146"/>
      <c r="P7" s="1146"/>
      <c r="Q7" s="1"/>
      <c r="R7" s="4"/>
      <c r="S7" s="6"/>
      <c r="T7" s="6"/>
      <c r="U7" s="6"/>
      <c r="V7" s="6"/>
      <c r="W7" s="6"/>
      <c r="X7" s="6"/>
      <c r="Y7" s="6"/>
      <c r="Z7" s="6"/>
      <c r="AA7" s="6"/>
      <c r="AB7" s="6"/>
      <c r="AC7" s="6"/>
      <c r="AD7" s="6"/>
      <c r="AE7" s="6"/>
      <c r="AF7" s="6"/>
      <c r="AG7" s="6"/>
      <c r="AH7" s="6"/>
      <c r="AI7" s="6"/>
      <c r="AJ7" s="6"/>
      <c r="AK7" s="6"/>
      <c r="AL7" s="6"/>
      <c r="AM7" s="6"/>
      <c r="AN7" s="6"/>
      <c r="AO7" s="8"/>
    </row>
    <row r="8" spans="1:41" ht="15" thickBot="1" x14ac:dyDescent="0.4">
      <c r="A8" s="1"/>
      <c r="B8" s="1"/>
      <c r="C8" s="150"/>
      <c r="D8" s="1159" t="s">
        <v>72</v>
      </c>
      <c r="E8" s="1160"/>
      <c r="F8" s="12" t="s">
        <v>73</v>
      </c>
      <c r="G8" s="1161" t="s">
        <v>74</v>
      </c>
      <c r="H8" s="1162"/>
      <c r="I8" s="1162"/>
      <c r="J8" s="1163"/>
      <c r="K8" s="1174">
        <v>44070</v>
      </c>
      <c r="L8" s="1175"/>
      <c r="M8" s="1110" t="s">
        <v>75</v>
      </c>
      <c r="N8" s="1110"/>
      <c r="O8" s="1110"/>
      <c r="P8" s="1110"/>
      <c r="Q8" s="1"/>
      <c r="R8" s="4"/>
      <c r="S8" s="6"/>
      <c r="T8" s="6"/>
      <c r="U8" s="6"/>
      <c r="V8" s="6"/>
      <c r="W8" s="6"/>
      <c r="X8" s="6"/>
      <c r="Y8" s="6"/>
      <c r="Z8" s="6"/>
      <c r="AA8" s="6"/>
      <c r="AB8" s="6"/>
      <c r="AC8" s="6"/>
      <c r="AD8" s="6"/>
      <c r="AE8" s="6"/>
      <c r="AF8" s="6"/>
      <c r="AG8" s="6"/>
      <c r="AH8" s="6"/>
      <c r="AI8" s="6"/>
      <c r="AJ8" s="6"/>
      <c r="AK8" s="6"/>
      <c r="AL8" s="6"/>
      <c r="AM8" s="6"/>
      <c r="AN8" s="6"/>
      <c r="AO8" s="8"/>
    </row>
    <row r="9" spans="1:41" x14ac:dyDescent="0.35">
      <c r="A9" s="1"/>
      <c r="B9" s="1"/>
      <c r="C9" s="150"/>
      <c r="D9" s="14" t="s">
        <v>76</v>
      </c>
      <c r="E9" s="1"/>
      <c r="F9" s="1"/>
      <c r="G9" s="1133" t="str">
        <f>VLOOKUP(Y590, R577:AN584, 2, FALSE)</f>
        <v>If target is to be defined please agree the target with your ESP Co-ordinator and Client and enter below. If a target is not set please set target as "0" and measure any achievements</v>
      </c>
      <c r="H9" s="1133"/>
      <c r="I9" s="1133"/>
      <c r="J9" s="1133"/>
      <c r="K9" s="1133"/>
      <c r="L9" s="1133"/>
      <c r="M9" s="148"/>
      <c r="N9" s="148"/>
      <c r="O9" s="248"/>
      <c r="P9" s="15"/>
      <c r="Q9" s="1"/>
      <c r="R9" s="13"/>
      <c r="S9" s="6"/>
      <c r="T9" s="6"/>
      <c r="U9" s="6"/>
      <c r="V9" s="6"/>
      <c r="W9" s="6"/>
      <c r="X9" s="6"/>
      <c r="Y9" s="6"/>
      <c r="Z9" s="6"/>
      <c r="AA9" s="6"/>
      <c r="AB9" s="6"/>
      <c r="AC9" s="6"/>
      <c r="AD9" s="6"/>
      <c r="AE9" s="6"/>
      <c r="AF9" s="6"/>
      <c r="AG9" s="6"/>
      <c r="AH9" s="6"/>
      <c r="AI9" s="6"/>
      <c r="AJ9" s="6"/>
      <c r="AK9" s="6"/>
      <c r="AL9" s="6"/>
      <c r="AM9" s="6"/>
      <c r="AN9" s="6"/>
      <c r="AO9" s="8"/>
    </row>
    <row r="10" spans="1:41" ht="15" thickBot="1" x14ac:dyDescent="0.4">
      <c r="A10" s="1"/>
      <c r="B10" s="1"/>
      <c r="C10" s="150"/>
      <c r="D10" s="14" t="s">
        <v>77</v>
      </c>
      <c r="E10" s="1"/>
      <c r="F10" s="1"/>
      <c r="G10" s="1134"/>
      <c r="H10" s="1134"/>
      <c r="I10" s="1134"/>
      <c r="J10" s="1134"/>
      <c r="K10" s="1134"/>
      <c r="L10" s="1134"/>
      <c r="M10" s="149"/>
      <c r="N10" s="149"/>
      <c r="O10" s="743"/>
      <c r="P10" s="16"/>
      <c r="Q10" s="1"/>
      <c r="R10" s="13"/>
      <c r="S10" s="6"/>
      <c r="T10" s="6"/>
      <c r="U10" s="6"/>
      <c r="V10" s="6"/>
      <c r="W10" s="6"/>
      <c r="X10" s="6"/>
      <c r="Y10" s="6"/>
      <c r="Z10" s="6"/>
      <c r="AA10" s="6"/>
      <c r="AB10" s="6"/>
      <c r="AC10" s="6"/>
      <c r="AD10" s="6"/>
      <c r="AE10" s="6"/>
      <c r="AF10" s="6"/>
      <c r="AG10" s="6"/>
      <c r="AH10" s="6"/>
      <c r="AI10" s="6"/>
      <c r="AJ10" s="6"/>
      <c r="AK10" s="6"/>
      <c r="AL10" s="6"/>
      <c r="AM10" s="6"/>
      <c r="AN10" s="6"/>
      <c r="AO10" s="8"/>
    </row>
    <row r="11" spans="1:41" ht="44" thickBot="1" x14ac:dyDescent="0.4">
      <c r="A11" s="3"/>
      <c r="B11" s="3"/>
      <c r="C11" s="7"/>
      <c r="D11" s="17"/>
      <c r="E11" s="18" t="s">
        <v>7</v>
      </c>
      <c r="F11" s="19" t="s">
        <v>8</v>
      </c>
      <c r="G11" s="20" t="s">
        <v>78</v>
      </c>
      <c r="H11" s="21" t="s">
        <v>79</v>
      </c>
      <c r="I11" s="22" t="s">
        <v>80</v>
      </c>
      <c r="J11" s="23" t="s">
        <v>81</v>
      </c>
      <c r="K11" s="20" t="s">
        <v>82</v>
      </c>
      <c r="L11" s="21" t="s">
        <v>83</v>
      </c>
      <c r="M11" s="21" t="s">
        <v>84</v>
      </c>
      <c r="N11" s="21" t="s">
        <v>85</v>
      </c>
      <c r="O11" s="24" t="s">
        <v>86</v>
      </c>
      <c r="P11" s="22" t="s">
        <v>87</v>
      </c>
      <c r="Q11" s="3"/>
      <c r="R11" s="13"/>
      <c r="S11" s="6"/>
      <c r="T11" s="6"/>
      <c r="U11" s="6"/>
      <c r="V11" s="6"/>
      <c r="W11" s="6"/>
      <c r="X11" s="6"/>
      <c r="Y11" s="6"/>
      <c r="Z11" s="6"/>
      <c r="AA11" s="6"/>
      <c r="AB11" s="6"/>
      <c r="AC11" s="6"/>
      <c r="AD11" s="6"/>
      <c r="AE11" s="6"/>
      <c r="AF11" s="6"/>
      <c r="AG11" s="6"/>
      <c r="AH11" s="6"/>
      <c r="AI11" s="6"/>
      <c r="AJ11" s="6"/>
      <c r="AK11" s="6"/>
      <c r="AL11" s="6"/>
      <c r="AM11" s="6"/>
      <c r="AN11" s="6"/>
      <c r="AO11" s="3"/>
    </row>
    <row r="12" spans="1:41" s="40" customFormat="1" ht="15" thickBot="1" x14ac:dyDescent="0.4">
      <c r="A12" s="25"/>
      <c r="B12" s="26"/>
      <c r="C12" s="151"/>
      <c r="D12" s="463">
        <v>1</v>
      </c>
      <c r="E12" s="464" t="s">
        <v>15</v>
      </c>
      <c r="F12" s="465"/>
      <c r="G12" s="30"/>
      <c r="H12" s="31"/>
      <c r="I12" s="32"/>
      <c r="J12" s="33"/>
      <c r="K12" s="34"/>
      <c r="L12" s="35"/>
      <c r="M12" s="36"/>
      <c r="N12" s="35"/>
      <c r="O12" s="442"/>
      <c r="P12" s="32"/>
      <c r="Q12" s="25"/>
      <c r="R12" s="37"/>
      <c r="S12" s="6"/>
      <c r="T12" s="6"/>
      <c r="U12" s="6"/>
      <c r="V12" s="6"/>
      <c r="W12" s="6"/>
      <c r="X12" s="6"/>
      <c r="Y12" s="6"/>
      <c r="Z12" s="6"/>
      <c r="AA12" s="38"/>
      <c r="AB12" s="38"/>
      <c r="AC12" s="38"/>
      <c r="AD12" s="38"/>
      <c r="AE12" s="38"/>
      <c r="AF12" s="38"/>
      <c r="AG12" s="38"/>
      <c r="AH12" s="38"/>
      <c r="AI12" s="38"/>
      <c r="AJ12" s="38"/>
      <c r="AK12" s="38"/>
      <c r="AL12" s="38"/>
      <c r="AM12" s="38"/>
      <c r="AN12" s="38"/>
      <c r="AO12" s="39"/>
    </row>
    <row r="13" spans="1:41" s="40" customFormat="1" ht="15" thickBot="1" x14ac:dyDescent="0.4">
      <c r="A13" s="25"/>
      <c r="B13" s="1135" t="s">
        <v>88</v>
      </c>
      <c r="C13" s="152"/>
      <c r="D13" s="460">
        <v>1.1000000000000001</v>
      </c>
      <c r="E13" s="461" t="s">
        <v>16</v>
      </c>
      <c r="F13" s="462" t="s">
        <v>17</v>
      </c>
      <c r="G13" s="172">
        <f>SUM(G14:G31)</f>
        <v>6</v>
      </c>
      <c r="H13" s="173">
        <f>SUM(H14:H31)</f>
        <v>11</v>
      </c>
      <c r="I13" s="174">
        <f>SUM(I14:I31)</f>
        <v>11</v>
      </c>
      <c r="J13" s="230" t="s">
        <v>89</v>
      </c>
      <c r="K13" s="176"/>
      <c r="L13" s="177"/>
      <c r="M13" s="178"/>
      <c r="N13" s="177"/>
      <c r="O13" s="443"/>
      <c r="P13" s="179"/>
      <c r="Q13" s="25"/>
      <c r="R13" s="37"/>
      <c r="S13" s="6"/>
      <c r="T13" s="6"/>
      <c r="U13" s="6"/>
      <c r="V13" s="6"/>
      <c r="W13" s="6"/>
      <c r="X13" s="6"/>
      <c r="Y13" s="6"/>
      <c r="Z13" s="6"/>
      <c r="AA13" s="38"/>
      <c r="AB13" s="38"/>
      <c r="AC13" s="38"/>
      <c r="AD13" s="38"/>
      <c r="AE13" s="38"/>
      <c r="AF13" s="38"/>
      <c r="AG13" s="38"/>
      <c r="AH13" s="38"/>
      <c r="AI13" s="38"/>
      <c r="AJ13" s="38"/>
      <c r="AK13" s="38"/>
      <c r="AL13" s="38"/>
      <c r="AM13" s="38"/>
      <c r="AN13" s="38"/>
      <c r="AO13" s="39"/>
    </row>
    <row r="14" spans="1:41" s="40" customFormat="1" ht="26.5" thickBot="1" x14ac:dyDescent="0.4">
      <c r="A14" s="25"/>
      <c r="B14" s="1123"/>
      <c r="C14" s="735" t="s">
        <v>90</v>
      </c>
      <c r="D14" s="182"/>
      <c r="E14" s="183"/>
      <c r="F14" s="184"/>
      <c r="G14" s="751">
        <v>1</v>
      </c>
      <c r="H14" s="185">
        <v>1</v>
      </c>
      <c r="I14" s="186">
        <v>1</v>
      </c>
      <c r="J14" s="232">
        <v>5</v>
      </c>
      <c r="K14" s="218" t="s">
        <v>91</v>
      </c>
      <c r="L14" s="188"/>
      <c r="M14" s="189"/>
      <c r="N14" s="188"/>
      <c r="O14" s="444" t="s">
        <v>90</v>
      </c>
      <c r="P14" s="190" t="s">
        <v>92</v>
      </c>
      <c r="Q14" s="25"/>
      <c r="R14" s="37"/>
      <c r="S14" s="6"/>
      <c r="T14" s="6"/>
      <c r="U14" s="6"/>
      <c r="V14" s="6"/>
      <c r="W14" s="6"/>
      <c r="X14" s="6"/>
      <c r="Y14" s="6"/>
      <c r="Z14" s="6"/>
      <c r="AA14" s="38"/>
      <c r="AB14" s="38"/>
      <c r="AC14" s="38"/>
      <c r="AD14" s="38"/>
      <c r="AE14" s="38"/>
      <c r="AF14" s="38"/>
      <c r="AG14" s="38"/>
      <c r="AH14" s="38"/>
      <c r="AI14" s="38"/>
      <c r="AJ14" s="38"/>
      <c r="AK14" s="38"/>
      <c r="AL14" s="38"/>
      <c r="AM14" s="38"/>
      <c r="AN14" s="38"/>
      <c r="AO14" s="39"/>
    </row>
    <row r="15" spans="1:41" s="40" customFormat="1" ht="26.5" thickBot="1" x14ac:dyDescent="0.4">
      <c r="A15" s="25"/>
      <c r="B15" s="1123"/>
      <c r="C15" s="735" t="s">
        <v>93</v>
      </c>
      <c r="D15" s="182"/>
      <c r="E15" s="183"/>
      <c r="F15" s="184"/>
      <c r="G15" s="751">
        <v>1</v>
      </c>
      <c r="H15" s="185">
        <v>1</v>
      </c>
      <c r="I15" s="186">
        <v>1</v>
      </c>
      <c r="J15" s="232">
        <v>5</v>
      </c>
      <c r="K15" s="218" t="s">
        <v>94</v>
      </c>
      <c r="L15" s="188"/>
      <c r="M15" s="189"/>
      <c r="N15" s="188"/>
      <c r="O15" s="444" t="s">
        <v>93</v>
      </c>
      <c r="P15" s="190" t="s">
        <v>92</v>
      </c>
      <c r="Q15" s="25"/>
      <c r="R15" s="37"/>
      <c r="S15" s="6"/>
      <c r="T15" s="6"/>
      <c r="U15" s="6"/>
      <c r="V15" s="6"/>
      <c r="W15" s="6"/>
      <c r="X15" s="6"/>
      <c r="Y15" s="6"/>
      <c r="Z15" s="6"/>
      <c r="AA15" s="38"/>
      <c r="AB15" s="38"/>
      <c r="AC15" s="38"/>
      <c r="AD15" s="38"/>
      <c r="AE15" s="38"/>
      <c r="AF15" s="38"/>
      <c r="AG15" s="38"/>
      <c r="AH15" s="38"/>
      <c r="AI15" s="38"/>
      <c r="AJ15" s="38"/>
      <c r="AK15" s="38"/>
      <c r="AL15" s="38"/>
      <c r="AM15" s="38"/>
      <c r="AN15" s="38"/>
      <c r="AO15" s="39"/>
    </row>
    <row r="16" spans="1:41" s="40" customFormat="1" x14ac:dyDescent="0.35">
      <c r="A16" s="25"/>
      <c r="B16" s="1123"/>
      <c r="C16" s="1166" t="s">
        <v>122</v>
      </c>
      <c r="D16" s="182"/>
      <c r="E16" s="183"/>
      <c r="F16" s="184"/>
      <c r="G16" s="1115">
        <v>0</v>
      </c>
      <c r="H16" s="185"/>
      <c r="I16" s="186"/>
      <c r="J16" s="232"/>
      <c r="K16" s="218"/>
      <c r="L16" s="425"/>
      <c r="M16" s="189"/>
      <c r="N16" s="188"/>
      <c r="O16" s="444" t="s">
        <v>122</v>
      </c>
      <c r="P16" s="190"/>
      <c r="Q16" s="25"/>
      <c r="R16" s="37"/>
      <c r="S16" s="6"/>
      <c r="T16" s="6"/>
      <c r="U16" s="6"/>
      <c r="V16" s="6"/>
      <c r="W16" s="6"/>
      <c r="X16" s="6"/>
      <c r="Y16" s="6"/>
      <c r="Z16" s="6"/>
      <c r="AA16" s="38"/>
      <c r="AB16" s="38"/>
      <c r="AC16" s="38"/>
      <c r="AD16" s="38"/>
      <c r="AE16" s="38"/>
      <c r="AF16" s="38"/>
      <c r="AG16" s="38"/>
      <c r="AH16" s="38"/>
      <c r="AI16" s="38"/>
      <c r="AJ16" s="38"/>
      <c r="AK16" s="38"/>
      <c r="AL16" s="38"/>
      <c r="AM16" s="38"/>
      <c r="AN16" s="38"/>
      <c r="AO16" s="39"/>
    </row>
    <row r="17" spans="1:41" s="40" customFormat="1" ht="15" thickBot="1" x14ac:dyDescent="0.4">
      <c r="A17" s="25"/>
      <c r="B17" s="1123"/>
      <c r="C17" s="1168"/>
      <c r="D17" s="192"/>
      <c r="E17" s="286"/>
      <c r="F17" s="194"/>
      <c r="G17" s="1116"/>
      <c r="H17" s="195"/>
      <c r="I17" s="196"/>
      <c r="J17" s="235"/>
      <c r="K17" s="204"/>
      <c r="L17" s="204"/>
      <c r="M17" s="199"/>
      <c r="N17" s="198"/>
      <c r="O17" s="445" t="s">
        <v>122</v>
      </c>
      <c r="P17" s="200"/>
      <c r="Q17" s="25"/>
      <c r="R17" s="37"/>
      <c r="S17" s="6"/>
      <c r="T17" s="6"/>
      <c r="U17" s="6"/>
      <c r="V17" s="6"/>
      <c r="W17" s="6"/>
      <c r="X17" s="6"/>
      <c r="Y17" s="6"/>
      <c r="Z17" s="6"/>
      <c r="AA17" s="38"/>
      <c r="AB17" s="38"/>
      <c r="AC17" s="38"/>
      <c r="AD17" s="38"/>
      <c r="AE17" s="38"/>
      <c r="AF17" s="38"/>
      <c r="AG17" s="38"/>
      <c r="AH17" s="38"/>
      <c r="AI17" s="38"/>
      <c r="AJ17" s="38"/>
      <c r="AK17" s="38"/>
      <c r="AL17" s="38"/>
      <c r="AM17" s="38"/>
      <c r="AN17" s="38"/>
      <c r="AO17" s="39"/>
    </row>
    <row r="18" spans="1:41" s="40" customFormat="1" x14ac:dyDescent="0.35">
      <c r="A18" s="25"/>
      <c r="B18" s="1123"/>
      <c r="C18" s="1166" t="s">
        <v>124</v>
      </c>
      <c r="D18" s="182"/>
      <c r="E18" s="183"/>
      <c r="F18" s="184"/>
      <c r="G18" s="1115">
        <v>0</v>
      </c>
      <c r="H18" s="185"/>
      <c r="I18" s="186"/>
      <c r="J18" s="232"/>
      <c r="K18" s="218"/>
      <c r="L18" s="188"/>
      <c r="M18" s="189"/>
      <c r="N18" s="188"/>
      <c r="O18" s="444" t="s">
        <v>124</v>
      </c>
      <c r="P18" s="190"/>
      <c r="Q18" s="25"/>
      <c r="R18" s="37"/>
      <c r="S18" s="6"/>
      <c r="T18" s="6"/>
      <c r="U18" s="6"/>
      <c r="V18" s="6"/>
      <c r="W18" s="6"/>
      <c r="X18" s="6"/>
      <c r="Y18" s="6"/>
      <c r="Z18" s="6"/>
      <c r="AA18" s="38"/>
      <c r="AB18" s="38"/>
      <c r="AC18" s="38"/>
      <c r="AD18" s="38"/>
      <c r="AE18" s="38"/>
      <c r="AF18" s="38"/>
      <c r="AG18" s="38"/>
      <c r="AH18" s="38"/>
      <c r="AI18" s="38"/>
      <c r="AJ18" s="38"/>
      <c r="AK18" s="38"/>
      <c r="AL18" s="38"/>
      <c r="AM18" s="38"/>
      <c r="AN18" s="38"/>
      <c r="AO18" s="39"/>
    </row>
    <row r="19" spans="1:41" s="40" customFormat="1" x14ac:dyDescent="0.35">
      <c r="A19" s="25"/>
      <c r="B19" s="1123"/>
      <c r="C19" s="1168"/>
      <c r="D19" s="192"/>
      <c r="E19" s="286"/>
      <c r="F19" s="194"/>
      <c r="G19" s="1116"/>
      <c r="H19" s="195"/>
      <c r="I19" s="196"/>
      <c r="J19" s="235"/>
      <c r="K19" s="204"/>
      <c r="L19" s="198"/>
      <c r="M19" s="199" t="s">
        <v>601</v>
      </c>
      <c r="N19" s="198"/>
      <c r="O19" s="445" t="s">
        <v>124</v>
      </c>
      <c r="P19" s="200"/>
      <c r="Q19" s="25"/>
      <c r="R19" s="37"/>
      <c r="S19" s="6"/>
      <c r="T19" s="6"/>
      <c r="U19" s="6"/>
      <c r="V19" s="6"/>
      <c r="W19" s="6"/>
      <c r="X19" s="6"/>
      <c r="Y19" s="6"/>
      <c r="Z19" s="6"/>
      <c r="AA19" s="38"/>
      <c r="AB19" s="38"/>
      <c r="AC19" s="38"/>
      <c r="AD19" s="38"/>
      <c r="AE19" s="38"/>
      <c r="AF19" s="38"/>
      <c r="AG19" s="38"/>
      <c r="AH19" s="38"/>
      <c r="AI19" s="38"/>
      <c r="AJ19" s="38"/>
      <c r="AK19" s="38"/>
      <c r="AL19" s="38"/>
      <c r="AM19" s="38"/>
      <c r="AN19" s="38"/>
      <c r="AO19" s="39"/>
    </row>
    <row r="20" spans="1:41" s="40" customFormat="1" x14ac:dyDescent="0.35">
      <c r="A20" s="25"/>
      <c r="B20" s="1123"/>
      <c r="C20" s="1166" t="s">
        <v>128</v>
      </c>
      <c r="D20" s="182"/>
      <c r="E20" s="183"/>
      <c r="F20" s="184"/>
      <c r="G20" s="1115">
        <v>0</v>
      </c>
      <c r="H20" s="185"/>
      <c r="I20" s="186"/>
      <c r="J20" s="232"/>
      <c r="K20" s="354"/>
      <c r="L20" s="188"/>
      <c r="M20" s="189"/>
      <c r="N20" s="188"/>
      <c r="O20" s="444" t="s">
        <v>128</v>
      </c>
      <c r="P20" s="190"/>
      <c r="Q20" s="25"/>
      <c r="R20" s="37"/>
      <c r="S20" s="6"/>
      <c r="T20" s="6"/>
      <c r="U20" s="6"/>
      <c r="V20" s="6"/>
      <c r="W20" s="6"/>
      <c r="X20" s="6"/>
      <c r="Y20" s="6"/>
      <c r="Z20" s="6"/>
      <c r="AA20" s="38"/>
      <c r="AB20" s="38"/>
      <c r="AC20" s="38"/>
      <c r="AD20" s="38"/>
      <c r="AE20" s="38"/>
      <c r="AF20" s="38"/>
      <c r="AG20" s="38"/>
      <c r="AH20" s="38"/>
      <c r="AI20" s="38"/>
      <c r="AJ20" s="38"/>
      <c r="AK20" s="38"/>
      <c r="AL20" s="38"/>
      <c r="AM20" s="38"/>
      <c r="AN20" s="38"/>
      <c r="AO20" s="39"/>
    </row>
    <row r="21" spans="1:41" s="40" customFormat="1" ht="15" thickBot="1" x14ac:dyDescent="0.4">
      <c r="A21" s="25"/>
      <c r="B21" s="1123"/>
      <c r="C21" s="1168"/>
      <c r="D21" s="192"/>
      <c r="E21" s="286"/>
      <c r="F21" s="194"/>
      <c r="G21" s="1116"/>
      <c r="H21" s="195"/>
      <c r="I21" s="196"/>
      <c r="J21" s="235"/>
      <c r="K21" s="204"/>
      <c r="L21" s="198"/>
      <c r="M21" s="199"/>
      <c r="N21" s="198"/>
      <c r="O21" s="445" t="s">
        <v>128</v>
      </c>
      <c r="P21" s="200"/>
      <c r="Q21" s="25"/>
      <c r="R21" s="37"/>
      <c r="S21" s="6"/>
      <c r="T21" s="6"/>
      <c r="U21" s="6"/>
      <c r="V21" s="6"/>
      <c r="W21" s="6"/>
      <c r="X21" s="6"/>
      <c r="Y21" s="6"/>
      <c r="Z21" s="6"/>
      <c r="AA21" s="38"/>
      <c r="AB21" s="38"/>
      <c r="AC21" s="38"/>
      <c r="AD21" s="38"/>
      <c r="AE21" s="38"/>
      <c r="AF21" s="38"/>
      <c r="AG21" s="38"/>
      <c r="AH21" s="38"/>
      <c r="AI21" s="38"/>
      <c r="AJ21" s="38"/>
      <c r="AK21" s="38"/>
      <c r="AL21" s="38"/>
      <c r="AM21" s="38"/>
      <c r="AN21" s="38"/>
      <c r="AO21" s="39"/>
    </row>
    <row r="22" spans="1:41" s="40" customFormat="1" ht="26" x14ac:dyDescent="0.35">
      <c r="A22" s="25"/>
      <c r="B22" s="1123"/>
      <c r="C22" s="1167" t="s">
        <v>95</v>
      </c>
      <c r="D22" s="160"/>
      <c r="E22" s="276"/>
      <c r="F22" s="180"/>
      <c r="G22" s="1125">
        <v>1</v>
      </c>
      <c r="H22" s="117">
        <v>6</v>
      </c>
      <c r="I22" s="118">
        <v>6</v>
      </c>
      <c r="J22" s="119">
        <v>30</v>
      </c>
      <c r="K22" s="391" t="s">
        <v>96</v>
      </c>
      <c r="L22" s="124"/>
      <c r="M22" s="123"/>
      <c r="N22" s="124"/>
      <c r="O22" s="327" t="s">
        <v>95</v>
      </c>
      <c r="P22" s="219" t="s">
        <v>97</v>
      </c>
      <c r="Q22" s="25"/>
      <c r="R22" s="37"/>
      <c r="S22" s="6"/>
      <c r="T22" s="6"/>
      <c r="U22" s="6"/>
      <c r="V22" s="6"/>
      <c r="W22" s="6"/>
      <c r="X22" s="6"/>
      <c r="Y22" s="6"/>
      <c r="Z22" s="6"/>
      <c r="AA22" s="38"/>
      <c r="AB22" s="38"/>
      <c r="AC22" s="38"/>
      <c r="AD22" s="38"/>
      <c r="AE22" s="38"/>
      <c r="AF22" s="38"/>
      <c r="AG22" s="38"/>
      <c r="AH22" s="38"/>
      <c r="AI22" s="38"/>
      <c r="AJ22" s="38"/>
      <c r="AK22" s="38"/>
      <c r="AL22" s="38"/>
      <c r="AM22" s="38"/>
      <c r="AN22" s="38"/>
      <c r="AO22" s="39"/>
    </row>
    <row r="23" spans="1:41" s="40" customFormat="1" ht="15" thickBot="1" x14ac:dyDescent="0.4">
      <c r="A23" s="25"/>
      <c r="B23" s="1123"/>
      <c r="C23" s="1168"/>
      <c r="D23" s="192"/>
      <c r="E23" s="286"/>
      <c r="F23" s="194"/>
      <c r="G23" s="1116"/>
      <c r="H23" s="195"/>
      <c r="I23" s="196"/>
      <c r="J23" s="235"/>
      <c r="K23" s="204"/>
      <c r="L23" s="198"/>
      <c r="M23" s="199"/>
      <c r="N23" s="198"/>
      <c r="O23" s="445" t="s">
        <v>95</v>
      </c>
      <c r="P23" s="200"/>
      <c r="Q23" s="25"/>
      <c r="R23" s="37"/>
      <c r="S23" s="6"/>
      <c r="T23" s="6"/>
      <c r="U23" s="6"/>
      <c r="V23" s="6"/>
      <c r="W23" s="6"/>
      <c r="X23" s="6"/>
      <c r="Y23" s="6"/>
      <c r="Z23" s="6"/>
      <c r="AA23" s="38"/>
      <c r="AB23" s="38"/>
      <c r="AC23" s="38"/>
      <c r="AD23" s="38"/>
      <c r="AE23" s="38"/>
      <c r="AF23" s="38"/>
      <c r="AG23" s="38"/>
      <c r="AH23" s="38"/>
      <c r="AI23" s="38"/>
      <c r="AJ23" s="38"/>
      <c r="AK23" s="38"/>
      <c r="AL23" s="38"/>
      <c r="AM23" s="38"/>
      <c r="AN23" s="38"/>
      <c r="AO23" s="39"/>
    </row>
    <row r="24" spans="1:41" s="40" customFormat="1" x14ac:dyDescent="0.35">
      <c r="A24" s="25"/>
      <c r="B24" s="1123"/>
      <c r="C24" s="1166" t="s">
        <v>98</v>
      </c>
      <c r="D24" s="182"/>
      <c r="E24" s="183"/>
      <c r="F24" s="184"/>
      <c r="G24" s="1115">
        <v>1</v>
      </c>
      <c r="H24" s="185">
        <v>1</v>
      </c>
      <c r="I24" s="186">
        <v>1</v>
      </c>
      <c r="J24" s="232">
        <v>5</v>
      </c>
      <c r="K24" s="354" t="s">
        <v>99</v>
      </c>
      <c r="L24" s="188"/>
      <c r="M24" s="189" t="s">
        <v>100</v>
      </c>
      <c r="N24" s="188" t="s">
        <v>101</v>
      </c>
      <c r="O24" s="444" t="s">
        <v>98</v>
      </c>
      <c r="P24" s="190" t="s">
        <v>102</v>
      </c>
      <c r="Q24" s="25"/>
      <c r="R24" s="37"/>
      <c r="S24" s="6"/>
      <c r="T24" s="6"/>
      <c r="U24" s="6"/>
      <c r="V24" s="6"/>
      <c r="W24" s="6"/>
      <c r="X24" s="6"/>
      <c r="Y24" s="6"/>
      <c r="Z24" s="6"/>
      <c r="AA24" s="38"/>
      <c r="AB24" s="38"/>
      <c r="AC24" s="38"/>
      <c r="AD24" s="38"/>
      <c r="AE24" s="38"/>
      <c r="AF24" s="38"/>
      <c r="AG24" s="38"/>
      <c r="AH24" s="38"/>
      <c r="AI24" s="38"/>
      <c r="AJ24" s="38"/>
      <c r="AK24" s="38"/>
      <c r="AL24" s="38"/>
      <c r="AM24" s="38"/>
      <c r="AN24" s="38"/>
      <c r="AO24" s="39"/>
    </row>
    <row r="25" spans="1:41" s="40" customFormat="1" ht="15" thickBot="1" x14ac:dyDescent="0.4">
      <c r="A25" s="25"/>
      <c r="B25" s="1123"/>
      <c r="C25" s="1168"/>
      <c r="D25" s="192"/>
      <c r="E25" s="286"/>
      <c r="F25" s="194"/>
      <c r="G25" s="1116"/>
      <c r="H25" s="195"/>
      <c r="I25" s="196"/>
      <c r="J25" s="235"/>
      <c r="K25" s="318"/>
      <c r="L25" s="198"/>
      <c r="M25" s="199"/>
      <c r="N25" s="198"/>
      <c r="O25" s="445" t="s">
        <v>98</v>
      </c>
      <c r="P25" s="200"/>
      <c r="Q25" s="25"/>
      <c r="R25" s="37"/>
      <c r="S25" s="6"/>
      <c r="T25" s="6"/>
      <c r="U25" s="6"/>
      <c r="V25" s="6"/>
      <c r="W25" s="6"/>
      <c r="X25" s="6"/>
      <c r="Y25" s="6"/>
      <c r="Z25" s="6"/>
      <c r="AA25" s="38"/>
      <c r="AB25" s="38"/>
      <c r="AC25" s="38"/>
      <c r="AD25" s="38"/>
      <c r="AE25" s="38"/>
      <c r="AF25" s="38"/>
      <c r="AG25" s="38"/>
      <c r="AH25" s="38"/>
      <c r="AI25" s="38"/>
      <c r="AJ25" s="38"/>
      <c r="AK25" s="38"/>
      <c r="AL25" s="38"/>
      <c r="AM25" s="38"/>
      <c r="AN25" s="38"/>
      <c r="AO25" s="39"/>
    </row>
    <row r="26" spans="1:41" s="40" customFormat="1" ht="26" x14ac:dyDescent="0.35">
      <c r="A26" s="25"/>
      <c r="B26" s="1123"/>
      <c r="C26" s="1166" t="s">
        <v>103</v>
      </c>
      <c r="D26" s="182"/>
      <c r="E26" s="183"/>
      <c r="F26" s="184"/>
      <c r="G26" s="1115">
        <v>1</v>
      </c>
      <c r="H26" s="185">
        <v>1</v>
      </c>
      <c r="I26" s="186">
        <v>1</v>
      </c>
      <c r="J26" s="232">
        <v>5</v>
      </c>
      <c r="K26" s="354" t="s">
        <v>104</v>
      </c>
      <c r="L26" s="188"/>
      <c r="M26" s="189"/>
      <c r="N26" s="188"/>
      <c r="O26" s="444" t="s">
        <v>103</v>
      </c>
      <c r="P26" s="190" t="s">
        <v>105</v>
      </c>
      <c r="Q26" s="25"/>
      <c r="R26" s="37"/>
      <c r="S26" s="6"/>
      <c r="T26" s="6"/>
      <c r="U26" s="6"/>
      <c r="V26" s="6"/>
      <c r="W26" s="6"/>
      <c r="X26" s="6"/>
      <c r="Y26" s="6"/>
      <c r="Z26" s="6"/>
      <c r="AA26" s="38"/>
      <c r="AB26" s="38"/>
      <c r="AC26" s="38"/>
      <c r="AD26" s="38"/>
      <c r="AE26" s="38"/>
      <c r="AF26" s="38"/>
      <c r="AG26" s="38"/>
      <c r="AH26" s="38"/>
      <c r="AI26" s="38"/>
      <c r="AJ26" s="38"/>
      <c r="AK26" s="38"/>
      <c r="AL26" s="38"/>
      <c r="AM26" s="38"/>
      <c r="AN26" s="38"/>
      <c r="AO26" s="39"/>
    </row>
    <row r="27" spans="1:41" s="40" customFormat="1" ht="15" thickBot="1" x14ac:dyDescent="0.4">
      <c r="A27" s="25"/>
      <c r="B27" s="1123"/>
      <c r="C27" s="1168"/>
      <c r="D27" s="192"/>
      <c r="E27" s="286"/>
      <c r="F27" s="194"/>
      <c r="G27" s="1116"/>
      <c r="H27" s="195"/>
      <c r="I27" s="196"/>
      <c r="J27" s="235"/>
      <c r="K27" s="204"/>
      <c r="L27" s="204"/>
      <c r="M27" s="199"/>
      <c r="N27" s="198"/>
      <c r="O27" s="445" t="s">
        <v>103</v>
      </c>
      <c r="P27" s="200"/>
      <c r="Q27" s="25"/>
      <c r="R27" s="37"/>
      <c r="S27" s="6"/>
      <c r="T27" s="6"/>
      <c r="U27" s="6"/>
      <c r="V27" s="6"/>
      <c r="W27" s="6"/>
      <c r="X27" s="6"/>
      <c r="Y27" s="6"/>
      <c r="Z27" s="6"/>
      <c r="AA27" s="38"/>
      <c r="AB27" s="38"/>
      <c r="AC27" s="38"/>
      <c r="AD27" s="38"/>
      <c r="AE27" s="38"/>
      <c r="AF27" s="38"/>
      <c r="AG27" s="38"/>
      <c r="AH27" s="38"/>
      <c r="AI27" s="38"/>
      <c r="AJ27" s="38"/>
      <c r="AK27" s="38"/>
      <c r="AL27" s="38"/>
      <c r="AM27" s="38"/>
      <c r="AN27" s="38"/>
      <c r="AO27" s="39"/>
    </row>
    <row r="28" spans="1:41" s="40" customFormat="1" x14ac:dyDescent="0.35">
      <c r="A28" s="25"/>
      <c r="B28" s="1123"/>
      <c r="C28" s="1166" t="s">
        <v>130</v>
      </c>
      <c r="D28" s="182"/>
      <c r="E28" s="183"/>
      <c r="F28" s="184"/>
      <c r="G28" s="1115">
        <v>0</v>
      </c>
      <c r="H28" s="185"/>
      <c r="I28" s="186"/>
      <c r="J28" s="232"/>
      <c r="K28" s="354"/>
      <c r="L28" s="188"/>
      <c r="M28" s="189"/>
      <c r="N28" s="188"/>
      <c r="O28" s="444" t="s">
        <v>130</v>
      </c>
      <c r="P28" s="190"/>
      <c r="Q28" s="25"/>
      <c r="R28" s="37"/>
      <c r="S28" s="6"/>
      <c r="T28" s="6"/>
      <c r="U28" s="6"/>
      <c r="V28" s="6"/>
      <c r="W28" s="6"/>
      <c r="X28" s="6"/>
      <c r="Y28" s="6"/>
      <c r="Z28" s="6"/>
      <c r="AA28" s="38"/>
      <c r="AB28" s="38"/>
      <c r="AC28" s="38"/>
      <c r="AD28" s="38"/>
      <c r="AE28" s="38"/>
      <c r="AF28" s="38"/>
      <c r="AG28" s="38"/>
      <c r="AH28" s="38"/>
      <c r="AI28" s="38"/>
      <c r="AJ28" s="38"/>
      <c r="AK28" s="38"/>
      <c r="AL28" s="38"/>
      <c r="AM28" s="38"/>
      <c r="AN28" s="38"/>
      <c r="AO28" s="39"/>
    </row>
    <row r="29" spans="1:41" s="40" customFormat="1" ht="15" thickBot="1" x14ac:dyDescent="0.4">
      <c r="A29" s="25"/>
      <c r="B29" s="1123"/>
      <c r="C29" s="1168"/>
      <c r="D29" s="192"/>
      <c r="E29" s="193"/>
      <c r="F29" s="194"/>
      <c r="G29" s="1116"/>
      <c r="H29" s="195"/>
      <c r="I29" s="196"/>
      <c r="J29" s="235"/>
      <c r="K29" s="424"/>
      <c r="L29" s="198"/>
      <c r="M29" s="199"/>
      <c r="N29" s="198"/>
      <c r="O29" s="445" t="s">
        <v>130</v>
      </c>
      <c r="P29" s="200"/>
      <c r="Q29" s="25"/>
      <c r="R29" s="37"/>
      <c r="S29" s="6"/>
      <c r="T29" s="6"/>
      <c r="U29" s="6"/>
      <c r="V29" s="6"/>
      <c r="W29" s="6"/>
      <c r="X29" s="6"/>
      <c r="Y29" s="6"/>
      <c r="Z29" s="6"/>
      <c r="AA29" s="38"/>
      <c r="AB29" s="38"/>
      <c r="AC29" s="38"/>
      <c r="AD29" s="38"/>
      <c r="AE29" s="38"/>
      <c r="AF29" s="38"/>
      <c r="AG29" s="38"/>
      <c r="AH29" s="38"/>
      <c r="AI29" s="38"/>
      <c r="AJ29" s="38"/>
      <c r="AK29" s="38"/>
      <c r="AL29" s="38"/>
      <c r="AM29" s="38"/>
      <c r="AN29" s="38"/>
      <c r="AO29" s="39"/>
    </row>
    <row r="30" spans="1:41" s="40" customFormat="1" ht="26" x14ac:dyDescent="0.35">
      <c r="A30" s="25"/>
      <c r="B30" s="1123"/>
      <c r="C30" s="1167" t="s">
        <v>106</v>
      </c>
      <c r="D30" s="160"/>
      <c r="E30" s="161"/>
      <c r="F30" s="180"/>
      <c r="G30" s="1125">
        <v>1</v>
      </c>
      <c r="H30" s="117">
        <v>1</v>
      </c>
      <c r="I30" s="118">
        <v>1</v>
      </c>
      <c r="J30" s="119">
        <v>5</v>
      </c>
      <c r="K30" s="391" t="s">
        <v>107</v>
      </c>
      <c r="L30" s="124"/>
      <c r="M30" s="123" t="s">
        <v>108</v>
      </c>
      <c r="N30" s="124" t="s">
        <v>109</v>
      </c>
      <c r="O30" s="327" t="s">
        <v>106</v>
      </c>
      <c r="P30" s="219" t="s">
        <v>110</v>
      </c>
      <c r="Q30" s="25"/>
      <c r="R30" s="37"/>
      <c r="S30" s="6"/>
      <c r="T30" s="6"/>
      <c r="U30" s="6"/>
      <c r="V30" s="6"/>
      <c r="W30" s="6"/>
      <c r="X30" s="6"/>
      <c r="Y30" s="6"/>
      <c r="Z30" s="6"/>
      <c r="AA30" s="38"/>
      <c r="AB30" s="38"/>
      <c r="AC30" s="38"/>
      <c r="AD30" s="38"/>
      <c r="AE30" s="38"/>
      <c r="AF30" s="38"/>
      <c r="AG30" s="38"/>
      <c r="AH30" s="38"/>
      <c r="AI30" s="38"/>
      <c r="AJ30" s="38"/>
      <c r="AK30" s="38"/>
      <c r="AL30" s="38"/>
      <c r="AM30" s="38"/>
      <c r="AN30" s="38"/>
      <c r="AO30" s="39"/>
    </row>
    <row r="31" spans="1:41" s="40" customFormat="1" ht="15" thickBot="1" x14ac:dyDescent="0.4">
      <c r="A31" s="25"/>
      <c r="B31" s="1124"/>
      <c r="C31" s="1168"/>
      <c r="D31" s="192"/>
      <c r="E31" s="286"/>
      <c r="F31" s="194"/>
      <c r="G31" s="1116"/>
      <c r="H31" s="195"/>
      <c r="I31" s="196"/>
      <c r="J31" s="235"/>
      <c r="K31" s="204"/>
      <c r="L31" s="198"/>
      <c r="M31" s="199"/>
      <c r="N31" s="198"/>
      <c r="O31" s="445" t="s">
        <v>106</v>
      </c>
      <c r="P31" s="200"/>
      <c r="Q31" s="25"/>
      <c r="R31" s="37"/>
      <c r="S31" s="6"/>
      <c r="T31" s="6"/>
      <c r="U31" s="6"/>
      <c r="V31" s="6"/>
      <c r="W31" s="6"/>
      <c r="X31" s="6"/>
      <c r="Y31" s="6"/>
      <c r="Z31" s="6"/>
      <c r="AA31" s="38"/>
      <c r="AB31" s="38"/>
      <c r="AC31" s="38"/>
      <c r="AD31" s="38"/>
      <c r="AE31" s="38"/>
      <c r="AF31" s="38"/>
      <c r="AG31" s="38"/>
      <c r="AH31" s="38"/>
      <c r="AI31" s="38"/>
      <c r="AJ31" s="38"/>
      <c r="AK31" s="38"/>
      <c r="AL31" s="38"/>
      <c r="AM31" s="38"/>
      <c r="AN31" s="38"/>
      <c r="AO31" s="39"/>
    </row>
    <row r="32" spans="1:41" s="40" customFormat="1" ht="15" thickBot="1" x14ac:dyDescent="0.4">
      <c r="A32" s="25"/>
      <c r="B32" s="154"/>
      <c r="C32" s="253"/>
      <c r="D32" s="254">
        <v>1.2</v>
      </c>
      <c r="E32" s="255" t="s">
        <v>18</v>
      </c>
      <c r="F32" s="256" t="s">
        <v>17</v>
      </c>
      <c r="G32" s="257">
        <f>SUM(G33:G52)</f>
        <v>15</v>
      </c>
      <c r="H32" s="258">
        <f>SUM(H33:H52)</f>
        <v>3.5</v>
      </c>
      <c r="I32" s="259">
        <f>SUM(I33:I52)</f>
        <v>3</v>
      </c>
      <c r="J32" s="260" t="s">
        <v>89</v>
      </c>
      <c r="K32" s="261"/>
      <c r="L32" s="262"/>
      <c r="M32" s="263"/>
      <c r="N32" s="262"/>
      <c r="O32" s="446"/>
      <c r="P32" s="252"/>
      <c r="Q32" s="25"/>
      <c r="R32" s="37"/>
      <c r="S32" s="6"/>
      <c r="T32" s="6"/>
      <c r="U32" s="6"/>
      <c r="V32" s="6"/>
      <c r="W32" s="6"/>
      <c r="X32" s="6"/>
      <c r="Y32" s="6"/>
      <c r="Z32" s="6"/>
      <c r="AA32" s="38"/>
      <c r="AB32" s="38"/>
      <c r="AC32" s="38"/>
      <c r="AD32" s="38"/>
      <c r="AE32" s="38"/>
      <c r="AF32" s="38"/>
      <c r="AG32" s="38"/>
      <c r="AH32" s="38"/>
      <c r="AI32" s="38"/>
      <c r="AJ32" s="38"/>
      <c r="AK32" s="38"/>
      <c r="AL32" s="38"/>
      <c r="AM32" s="38"/>
      <c r="AN32" s="38"/>
      <c r="AO32" s="39"/>
    </row>
    <row r="33" spans="1:41" s="40" customFormat="1" ht="65" x14ac:dyDescent="0.35">
      <c r="A33" s="25"/>
      <c r="B33" s="1122" t="s">
        <v>111</v>
      </c>
      <c r="C33" s="1166" t="s">
        <v>90</v>
      </c>
      <c r="D33" s="182"/>
      <c r="E33" s="183"/>
      <c r="F33" s="231" t="s">
        <v>112</v>
      </c>
      <c r="G33" s="1115">
        <v>2</v>
      </c>
      <c r="H33" s="185">
        <v>0.5</v>
      </c>
      <c r="I33" s="186">
        <v>0.5</v>
      </c>
      <c r="J33" s="232">
        <v>4</v>
      </c>
      <c r="K33" s="354" t="s">
        <v>113</v>
      </c>
      <c r="L33" s="434" t="s">
        <v>114</v>
      </c>
      <c r="M33" s="189"/>
      <c r="N33" s="188"/>
      <c r="O33" s="444" t="s">
        <v>90</v>
      </c>
      <c r="P33" s="190" t="s">
        <v>115</v>
      </c>
      <c r="Q33" s="25"/>
      <c r="R33" s="37"/>
      <c r="S33" s="38"/>
      <c r="T33" s="38"/>
      <c r="U33" s="38"/>
      <c r="V33" s="38"/>
      <c r="W33" s="38"/>
      <c r="X33" s="38"/>
      <c r="Y33" s="38"/>
      <c r="Z33" s="38"/>
      <c r="AA33" s="38"/>
      <c r="AB33" s="38"/>
      <c r="AC33" s="38"/>
      <c r="AD33" s="38"/>
      <c r="AE33" s="38"/>
      <c r="AF33" s="38"/>
      <c r="AG33" s="38"/>
      <c r="AH33" s="38"/>
      <c r="AI33" s="38"/>
      <c r="AJ33" s="38"/>
      <c r="AK33" s="38"/>
      <c r="AL33" s="38"/>
      <c r="AM33" s="38"/>
      <c r="AN33" s="38"/>
      <c r="AO33" s="39"/>
    </row>
    <row r="34" spans="1:41" s="40" customFormat="1" ht="65.5" thickBot="1" x14ac:dyDescent="0.4">
      <c r="A34" s="25"/>
      <c r="B34" s="1123"/>
      <c r="C34" s="1168"/>
      <c r="D34" s="192"/>
      <c r="E34" s="286"/>
      <c r="F34" s="234" t="s">
        <v>112</v>
      </c>
      <c r="G34" s="1116"/>
      <c r="H34" s="195">
        <v>0.5</v>
      </c>
      <c r="I34" s="196">
        <v>0.5</v>
      </c>
      <c r="J34" s="235">
        <v>5</v>
      </c>
      <c r="K34" s="318" t="s">
        <v>116</v>
      </c>
      <c r="L34" s="435" t="s">
        <v>117</v>
      </c>
      <c r="M34" s="199" t="s">
        <v>118</v>
      </c>
      <c r="N34" s="198" t="s">
        <v>119</v>
      </c>
      <c r="O34" s="445" t="s">
        <v>90</v>
      </c>
      <c r="P34" s="200" t="s">
        <v>102</v>
      </c>
      <c r="Q34" s="25"/>
      <c r="R34" s="37"/>
      <c r="S34" s="38"/>
      <c r="T34" s="38"/>
      <c r="U34" s="38"/>
      <c r="V34" s="38"/>
      <c r="W34" s="38"/>
      <c r="X34" s="38"/>
      <c r="Y34" s="38"/>
      <c r="Z34" s="38"/>
      <c r="AA34" s="38"/>
      <c r="AB34" s="38"/>
      <c r="AC34" s="38"/>
      <c r="AD34" s="38"/>
      <c r="AE34" s="38"/>
      <c r="AF34" s="38"/>
      <c r="AG34" s="38"/>
      <c r="AH34" s="38"/>
      <c r="AI34" s="38"/>
      <c r="AJ34" s="38"/>
      <c r="AK34" s="38"/>
      <c r="AL34" s="38"/>
      <c r="AM34" s="38"/>
      <c r="AN34" s="38"/>
      <c r="AO34" s="39"/>
    </row>
    <row r="35" spans="1:41" s="40" customFormat="1" ht="52" x14ac:dyDescent="0.35">
      <c r="A35" s="25"/>
      <c r="B35" s="1123"/>
      <c r="C35" s="1166" t="s">
        <v>93</v>
      </c>
      <c r="D35" s="182"/>
      <c r="E35" s="183"/>
      <c r="F35" s="231" t="s">
        <v>112</v>
      </c>
      <c r="G35" s="1115">
        <v>2</v>
      </c>
      <c r="H35" s="185">
        <v>0.5</v>
      </c>
      <c r="I35" s="186">
        <v>0.5</v>
      </c>
      <c r="J35" s="232">
        <v>5</v>
      </c>
      <c r="K35" s="432" t="s">
        <v>120</v>
      </c>
      <c r="L35" s="433" t="s">
        <v>121</v>
      </c>
      <c r="M35" s="189"/>
      <c r="N35" s="188"/>
      <c r="O35" s="444" t="s">
        <v>93</v>
      </c>
      <c r="P35" s="190" t="s">
        <v>102</v>
      </c>
      <c r="Q35" s="25"/>
      <c r="R35" s="37"/>
      <c r="S35" s="38"/>
      <c r="T35" s="38"/>
      <c r="U35" s="38"/>
      <c r="V35" s="38"/>
      <c r="W35" s="38"/>
      <c r="X35" s="38"/>
      <c r="Y35" s="38"/>
      <c r="Z35" s="38"/>
      <c r="AA35" s="38"/>
      <c r="AB35" s="38"/>
      <c r="AC35" s="38"/>
      <c r="AD35" s="38"/>
      <c r="AE35" s="38"/>
      <c r="AF35" s="38"/>
      <c r="AG35" s="38"/>
      <c r="AH35" s="38"/>
      <c r="AI35" s="38"/>
      <c r="AJ35" s="38"/>
      <c r="AK35" s="38"/>
      <c r="AL35" s="38"/>
      <c r="AM35" s="38"/>
      <c r="AN35" s="38"/>
      <c r="AO35" s="39"/>
    </row>
    <row r="36" spans="1:41" s="40" customFormat="1" ht="15" thickBot="1" x14ac:dyDescent="0.4">
      <c r="A36" s="25"/>
      <c r="B36" s="1123"/>
      <c r="C36" s="1168"/>
      <c r="D36" s="192"/>
      <c r="E36" s="286"/>
      <c r="F36" s="234" t="s">
        <v>112</v>
      </c>
      <c r="G36" s="1116"/>
      <c r="H36" s="195"/>
      <c r="I36" s="196"/>
      <c r="J36" s="235"/>
      <c r="K36" s="204"/>
      <c r="L36" s="429"/>
      <c r="M36" s="199"/>
      <c r="N36" s="198"/>
      <c r="O36" s="445" t="s">
        <v>93</v>
      </c>
      <c r="P36" s="200"/>
      <c r="Q36" s="25"/>
      <c r="R36" s="37"/>
      <c r="S36" s="38"/>
      <c r="T36" s="38"/>
      <c r="U36" s="38"/>
      <c r="V36" s="38"/>
      <c r="W36" s="38"/>
      <c r="X36" s="38"/>
      <c r="Y36" s="38"/>
      <c r="Z36" s="38"/>
      <c r="AA36" s="38"/>
      <c r="AB36" s="38"/>
      <c r="AC36" s="38"/>
      <c r="AD36" s="38"/>
      <c r="AE36" s="38"/>
      <c r="AF36" s="38"/>
      <c r="AG36" s="38"/>
      <c r="AH36" s="38"/>
      <c r="AI36" s="38"/>
      <c r="AJ36" s="38"/>
      <c r="AK36" s="38"/>
      <c r="AL36" s="38"/>
      <c r="AM36" s="38"/>
      <c r="AN36" s="38"/>
      <c r="AO36" s="39"/>
    </row>
    <row r="37" spans="1:41" s="40" customFormat="1" ht="26" x14ac:dyDescent="0.35">
      <c r="A37" s="25"/>
      <c r="B37" s="1123"/>
      <c r="C37" s="1166" t="s">
        <v>122</v>
      </c>
      <c r="D37" s="182"/>
      <c r="E37" s="183"/>
      <c r="F37" s="231" t="s">
        <v>112</v>
      </c>
      <c r="G37" s="1115">
        <v>1</v>
      </c>
      <c r="H37" s="185"/>
      <c r="I37" s="186"/>
      <c r="J37" s="232"/>
      <c r="K37" s="354"/>
      <c r="L37" s="718" t="s">
        <v>123</v>
      </c>
      <c r="M37" s="189"/>
      <c r="N37" s="188"/>
      <c r="O37" s="444" t="s">
        <v>122</v>
      </c>
      <c r="P37" s="190"/>
      <c r="Q37" s="25"/>
      <c r="R37" s="37"/>
      <c r="S37" s="38"/>
      <c r="T37" s="38"/>
      <c r="U37" s="38"/>
      <c r="V37" s="38"/>
      <c r="W37" s="38"/>
      <c r="X37" s="38"/>
      <c r="Y37" s="38"/>
      <c r="Z37" s="38"/>
      <c r="AA37" s="38"/>
      <c r="AB37" s="38"/>
      <c r="AC37" s="38"/>
      <c r="AD37" s="38"/>
      <c r="AE37" s="38"/>
      <c r="AF37" s="38"/>
      <c r="AG37" s="38"/>
      <c r="AH37" s="38"/>
      <c r="AI37" s="38"/>
      <c r="AJ37" s="38"/>
      <c r="AK37" s="38"/>
      <c r="AL37" s="38"/>
      <c r="AM37" s="38"/>
      <c r="AN37" s="38"/>
      <c r="AO37" s="39"/>
    </row>
    <row r="38" spans="1:41" s="40" customFormat="1" ht="15" thickBot="1" x14ac:dyDescent="0.4">
      <c r="A38" s="25"/>
      <c r="B38" s="1123"/>
      <c r="C38" s="1168"/>
      <c r="D38" s="192"/>
      <c r="E38" s="286"/>
      <c r="F38" s="234" t="s">
        <v>112</v>
      </c>
      <c r="G38" s="1116"/>
      <c r="H38" s="195"/>
      <c r="I38" s="196"/>
      <c r="J38" s="235"/>
      <c r="K38" s="318"/>
      <c r="L38" s="318"/>
      <c r="M38" s="199"/>
      <c r="N38" s="198"/>
      <c r="O38" s="445" t="s">
        <v>122</v>
      </c>
      <c r="P38" s="200"/>
      <c r="Q38" s="25"/>
      <c r="R38" s="37"/>
      <c r="S38" s="38"/>
      <c r="T38" s="38"/>
      <c r="U38" s="38"/>
      <c r="V38" s="38"/>
      <c r="W38" s="38"/>
      <c r="X38" s="38"/>
      <c r="Y38" s="38"/>
      <c r="Z38" s="38"/>
      <c r="AA38" s="38"/>
      <c r="AB38" s="38"/>
      <c r="AC38" s="38"/>
      <c r="AD38" s="38"/>
      <c r="AE38" s="38"/>
      <c r="AF38" s="38"/>
      <c r="AG38" s="38"/>
      <c r="AH38" s="38"/>
      <c r="AI38" s="38"/>
      <c r="AJ38" s="38"/>
      <c r="AK38" s="38"/>
      <c r="AL38" s="38"/>
      <c r="AM38" s="38"/>
      <c r="AN38" s="38"/>
      <c r="AO38" s="39"/>
    </row>
    <row r="39" spans="1:41" s="40" customFormat="1" ht="26" x14ac:dyDescent="0.35">
      <c r="A39" s="25"/>
      <c r="B39" s="1123"/>
      <c r="C39" s="1166" t="s">
        <v>124</v>
      </c>
      <c r="D39" s="182"/>
      <c r="E39" s="183"/>
      <c r="F39" s="231" t="s">
        <v>112</v>
      </c>
      <c r="G39" s="1115">
        <v>2</v>
      </c>
      <c r="H39" s="185">
        <v>0.5</v>
      </c>
      <c r="I39" s="186">
        <v>0.5</v>
      </c>
      <c r="J39" s="232">
        <v>5</v>
      </c>
      <c r="K39" s="354" t="s">
        <v>125</v>
      </c>
      <c r="L39" s="431"/>
      <c r="M39" s="189" t="s">
        <v>126</v>
      </c>
      <c r="N39" s="188" t="s">
        <v>119</v>
      </c>
      <c r="O39" s="444" t="s">
        <v>124</v>
      </c>
      <c r="P39" s="190" t="s">
        <v>115</v>
      </c>
      <c r="Q39" s="25"/>
      <c r="R39" s="37"/>
      <c r="S39" s="38"/>
      <c r="T39" s="38"/>
      <c r="U39" s="38"/>
      <c r="V39" s="38"/>
      <c r="W39" s="38"/>
      <c r="X39" s="38"/>
      <c r="Y39" s="38"/>
      <c r="Z39" s="38"/>
      <c r="AA39" s="38"/>
      <c r="AB39" s="38"/>
      <c r="AC39" s="38"/>
      <c r="AD39" s="38"/>
      <c r="AE39" s="38"/>
      <c r="AF39" s="38"/>
      <c r="AG39" s="38"/>
      <c r="AH39" s="38"/>
      <c r="AI39" s="38"/>
      <c r="AJ39" s="38"/>
      <c r="AK39" s="38"/>
      <c r="AL39" s="38"/>
      <c r="AM39" s="38"/>
      <c r="AN39" s="38"/>
      <c r="AO39" s="39"/>
    </row>
    <row r="40" spans="1:41" s="40" customFormat="1" ht="26.5" thickBot="1" x14ac:dyDescent="0.4">
      <c r="A40" s="25"/>
      <c r="B40" s="1123"/>
      <c r="C40" s="1168"/>
      <c r="D40" s="192"/>
      <c r="E40" s="286"/>
      <c r="F40" s="234" t="s">
        <v>112</v>
      </c>
      <c r="G40" s="1116"/>
      <c r="H40" s="195">
        <v>0.5</v>
      </c>
      <c r="I40" s="196">
        <v>0.5</v>
      </c>
      <c r="J40" s="235">
        <v>4</v>
      </c>
      <c r="K40" s="204" t="s">
        <v>127</v>
      </c>
      <c r="L40" s="429"/>
      <c r="M40" s="199"/>
      <c r="N40" s="198"/>
      <c r="O40" s="445" t="s">
        <v>124</v>
      </c>
      <c r="P40" s="200" t="s">
        <v>115</v>
      </c>
      <c r="Q40" s="25"/>
      <c r="R40" s="37"/>
      <c r="S40" s="38"/>
      <c r="T40" s="38"/>
      <c r="U40" s="38"/>
      <c r="V40" s="38"/>
      <c r="W40" s="38"/>
      <c r="X40" s="38"/>
      <c r="Y40" s="38"/>
      <c r="Z40" s="38"/>
      <c r="AA40" s="38"/>
      <c r="AB40" s="38"/>
      <c r="AC40" s="38"/>
      <c r="AD40" s="38"/>
      <c r="AE40" s="38"/>
      <c r="AF40" s="38"/>
      <c r="AG40" s="38"/>
      <c r="AH40" s="38"/>
      <c r="AI40" s="38"/>
      <c r="AJ40" s="38"/>
      <c r="AK40" s="38"/>
      <c r="AL40" s="38"/>
      <c r="AM40" s="38"/>
      <c r="AN40" s="38"/>
      <c r="AO40" s="39"/>
    </row>
    <row r="41" spans="1:41" s="40" customFormat="1" x14ac:dyDescent="0.35">
      <c r="A41" s="25"/>
      <c r="B41" s="1123"/>
      <c r="C41" s="1166" t="s">
        <v>128</v>
      </c>
      <c r="D41" s="182"/>
      <c r="E41" s="183"/>
      <c r="F41" s="231" t="s">
        <v>112</v>
      </c>
      <c r="G41" s="1115">
        <v>1</v>
      </c>
      <c r="H41" s="185"/>
      <c r="I41" s="358"/>
      <c r="J41" s="689"/>
      <c r="K41" s="431"/>
      <c r="L41" s="430"/>
      <c r="M41" s="189"/>
      <c r="N41" s="188"/>
      <c r="O41" s="444" t="s">
        <v>128</v>
      </c>
      <c r="P41" s="190"/>
      <c r="Q41" s="25"/>
      <c r="R41" s="37"/>
      <c r="S41" s="38"/>
      <c r="T41" s="38"/>
      <c r="U41" s="38"/>
      <c r="V41" s="38"/>
      <c r="W41" s="38"/>
      <c r="X41" s="38"/>
      <c r="Y41" s="38"/>
      <c r="Z41" s="38"/>
      <c r="AA41" s="38"/>
      <c r="AB41" s="38"/>
      <c r="AC41" s="38"/>
      <c r="AD41" s="38"/>
      <c r="AE41" s="38"/>
      <c r="AF41" s="38"/>
      <c r="AG41" s="38"/>
      <c r="AH41" s="38"/>
      <c r="AI41" s="38"/>
      <c r="AJ41" s="38"/>
      <c r="AK41" s="38"/>
      <c r="AL41" s="38"/>
      <c r="AM41" s="38"/>
      <c r="AN41" s="38"/>
      <c r="AO41" s="39"/>
    </row>
    <row r="42" spans="1:41" s="40" customFormat="1" ht="15" thickBot="1" x14ac:dyDescent="0.4">
      <c r="A42" s="25"/>
      <c r="B42" s="1123"/>
      <c r="C42" s="1168"/>
      <c r="D42" s="192"/>
      <c r="E42" s="286"/>
      <c r="F42" s="234" t="s">
        <v>112</v>
      </c>
      <c r="G42" s="1116"/>
      <c r="H42" s="195"/>
      <c r="I42" s="687"/>
      <c r="J42" s="690"/>
      <c r="K42" s="692"/>
      <c r="L42" s="429"/>
      <c r="M42" s="199"/>
      <c r="N42" s="198"/>
      <c r="O42" s="445" t="s">
        <v>128</v>
      </c>
      <c r="P42" s="200"/>
      <c r="Q42" s="25"/>
      <c r="R42" s="37"/>
      <c r="S42" s="38"/>
      <c r="T42" s="38"/>
      <c r="U42" s="38"/>
      <c r="V42" s="38"/>
      <c r="W42" s="38"/>
      <c r="X42" s="38"/>
      <c r="Y42" s="38"/>
      <c r="Z42" s="38"/>
      <c r="AA42" s="38"/>
      <c r="AB42" s="38"/>
      <c r="AC42" s="38"/>
      <c r="AD42" s="38"/>
      <c r="AE42" s="38"/>
      <c r="AF42" s="38"/>
      <c r="AG42" s="38"/>
      <c r="AH42" s="38"/>
      <c r="AI42" s="38"/>
      <c r="AJ42" s="38"/>
      <c r="AK42" s="38"/>
      <c r="AL42" s="38"/>
      <c r="AM42" s="38"/>
      <c r="AN42" s="38"/>
      <c r="AO42" s="39"/>
    </row>
    <row r="43" spans="1:41" s="40" customFormat="1" x14ac:dyDescent="0.35">
      <c r="A43" s="25"/>
      <c r="B43" s="1123"/>
      <c r="C43" s="1166" t="s">
        <v>95</v>
      </c>
      <c r="D43" s="182"/>
      <c r="E43" s="183"/>
      <c r="F43" s="231" t="s">
        <v>112</v>
      </c>
      <c r="G43" s="1115">
        <v>1</v>
      </c>
      <c r="H43" s="185"/>
      <c r="I43" s="358"/>
      <c r="J43" s="689"/>
      <c r="K43" s="688"/>
      <c r="L43" s="218"/>
      <c r="M43" s="189"/>
      <c r="N43" s="188"/>
      <c r="O43" s="444" t="s">
        <v>95</v>
      </c>
      <c r="P43" s="190"/>
      <c r="Q43" s="25"/>
      <c r="R43" s="37"/>
      <c r="S43" s="38"/>
      <c r="T43" s="38"/>
      <c r="U43" s="38"/>
      <c r="V43" s="38"/>
      <c r="W43" s="38"/>
      <c r="X43" s="38"/>
      <c r="Y43" s="38"/>
      <c r="Z43" s="38"/>
      <c r="AA43" s="38"/>
      <c r="AB43" s="38"/>
      <c r="AC43" s="38"/>
      <c r="AD43" s="38"/>
      <c r="AE43" s="38"/>
      <c r="AF43" s="38"/>
      <c r="AG43" s="38"/>
      <c r="AH43" s="38"/>
      <c r="AI43" s="38"/>
      <c r="AJ43" s="38"/>
      <c r="AK43" s="38"/>
      <c r="AL43" s="38"/>
      <c r="AM43" s="38"/>
      <c r="AN43" s="38"/>
      <c r="AO43" s="39"/>
    </row>
    <row r="44" spans="1:41" s="40" customFormat="1" ht="15" thickBot="1" x14ac:dyDescent="0.4">
      <c r="A44" s="25"/>
      <c r="B44" s="1123"/>
      <c r="C44" s="1168"/>
      <c r="D44" s="192"/>
      <c r="E44" s="286"/>
      <c r="F44" s="234" t="s">
        <v>112</v>
      </c>
      <c r="G44" s="1116"/>
      <c r="H44" s="195"/>
      <c r="I44" s="687"/>
      <c r="J44" s="690"/>
      <c r="K44" s="312"/>
      <c r="L44" s="429"/>
      <c r="M44" s="199"/>
      <c r="N44" s="198"/>
      <c r="O44" s="445" t="s">
        <v>95</v>
      </c>
      <c r="P44" s="200"/>
      <c r="Q44" s="25"/>
      <c r="R44" s="37"/>
      <c r="S44" s="38"/>
      <c r="T44" s="38"/>
      <c r="U44" s="38"/>
      <c r="V44" s="38"/>
      <c r="W44" s="38"/>
      <c r="X44" s="38"/>
      <c r="Y44" s="38"/>
      <c r="Z44" s="38"/>
      <c r="AA44" s="38"/>
      <c r="AB44" s="38"/>
      <c r="AC44" s="38"/>
      <c r="AD44" s="38"/>
      <c r="AE44" s="38"/>
      <c r="AF44" s="38"/>
      <c r="AG44" s="38"/>
      <c r="AH44" s="38"/>
      <c r="AI44" s="38"/>
      <c r="AJ44" s="38"/>
      <c r="AK44" s="38"/>
      <c r="AL44" s="38"/>
      <c r="AM44" s="38"/>
      <c r="AN44" s="38"/>
      <c r="AO44" s="39"/>
    </row>
    <row r="45" spans="1:41" s="40" customFormat="1" x14ac:dyDescent="0.35">
      <c r="A45" s="25"/>
      <c r="B45" s="1123"/>
      <c r="C45" s="1166" t="s">
        <v>98</v>
      </c>
      <c r="D45" s="182"/>
      <c r="E45" s="183"/>
      <c r="F45" s="231" t="s">
        <v>112</v>
      </c>
      <c r="G45" s="1115">
        <v>2</v>
      </c>
      <c r="H45" s="185"/>
      <c r="I45" s="186"/>
      <c r="J45" s="232"/>
      <c r="K45" s="218"/>
      <c r="L45" s="218"/>
      <c r="M45" s="189"/>
      <c r="N45" s="188"/>
      <c r="O45" s="444" t="s">
        <v>98</v>
      </c>
      <c r="P45" s="190"/>
      <c r="Q45" s="25"/>
      <c r="R45" s="37"/>
      <c r="S45" s="38"/>
      <c r="T45" s="38"/>
      <c r="U45" s="38"/>
      <c r="V45" s="38"/>
      <c r="W45" s="38"/>
      <c r="X45" s="38"/>
      <c r="Y45" s="38"/>
      <c r="Z45" s="38"/>
      <c r="AA45" s="38"/>
      <c r="AB45" s="38"/>
      <c r="AC45" s="38"/>
      <c r="AD45" s="38"/>
      <c r="AE45" s="38"/>
      <c r="AF45" s="38"/>
      <c r="AG45" s="38"/>
      <c r="AH45" s="38"/>
      <c r="AI45" s="38"/>
      <c r="AJ45" s="38"/>
      <c r="AK45" s="38"/>
      <c r="AL45" s="38"/>
      <c r="AM45" s="38"/>
      <c r="AN45" s="38"/>
      <c r="AO45" s="39"/>
    </row>
    <row r="46" spans="1:41" s="40" customFormat="1" ht="15" thickBot="1" x14ac:dyDescent="0.4">
      <c r="A46" s="25"/>
      <c r="B46" s="1123"/>
      <c r="C46" s="1168"/>
      <c r="D46" s="192"/>
      <c r="E46" s="286"/>
      <c r="F46" s="234" t="s">
        <v>112</v>
      </c>
      <c r="G46" s="1116"/>
      <c r="H46" s="195"/>
      <c r="I46" s="196"/>
      <c r="J46" s="235"/>
      <c r="K46" s="204"/>
      <c r="L46" s="204"/>
      <c r="M46" s="199"/>
      <c r="N46" s="198"/>
      <c r="O46" s="445" t="s">
        <v>98</v>
      </c>
      <c r="P46" s="200"/>
      <c r="Q46" s="25"/>
      <c r="R46" s="37"/>
      <c r="S46" s="38"/>
      <c r="T46" s="38"/>
      <c r="U46" s="38"/>
      <c r="V46" s="38"/>
      <c r="W46" s="38"/>
      <c r="X46" s="38"/>
      <c r="Y46" s="38"/>
      <c r="Z46" s="38"/>
      <c r="AA46" s="38"/>
      <c r="AB46" s="38"/>
      <c r="AC46" s="38"/>
      <c r="AD46" s="38"/>
      <c r="AE46" s="38"/>
      <c r="AF46" s="38"/>
      <c r="AG46" s="38"/>
      <c r="AH46" s="38"/>
      <c r="AI46" s="38"/>
      <c r="AJ46" s="38"/>
      <c r="AK46" s="38"/>
      <c r="AL46" s="38"/>
      <c r="AM46" s="38"/>
      <c r="AN46" s="38"/>
      <c r="AO46" s="39"/>
    </row>
    <row r="47" spans="1:41" s="40" customFormat="1" x14ac:dyDescent="0.35">
      <c r="A47" s="25"/>
      <c r="B47" s="1123"/>
      <c r="C47" s="1166" t="s">
        <v>103</v>
      </c>
      <c r="D47" s="182"/>
      <c r="E47" s="183"/>
      <c r="F47" s="231" t="s">
        <v>112</v>
      </c>
      <c r="G47" s="1115">
        <v>1</v>
      </c>
      <c r="H47" s="185"/>
      <c r="I47" s="186"/>
      <c r="J47" s="232"/>
      <c r="K47" s="218"/>
      <c r="L47" s="218"/>
      <c r="M47" s="189"/>
      <c r="N47" s="188"/>
      <c r="O47" s="444" t="s">
        <v>103</v>
      </c>
      <c r="P47" s="190"/>
      <c r="Q47" s="25"/>
      <c r="R47" s="37"/>
      <c r="S47" s="38"/>
      <c r="T47" s="38"/>
      <c r="U47" s="38"/>
      <c r="V47" s="38"/>
      <c r="W47" s="38"/>
      <c r="X47" s="38"/>
      <c r="Y47" s="38"/>
      <c r="Z47" s="38"/>
      <c r="AA47" s="38"/>
      <c r="AB47" s="38"/>
      <c r="AC47" s="38"/>
      <c r="AD47" s="38"/>
      <c r="AE47" s="38"/>
      <c r="AF47" s="38"/>
      <c r="AG47" s="38"/>
      <c r="AH47" s="38"/>
      <c r="AI47" s="38"/>
      <c r="AJ47" s="38"/>
      <c r="AK47" s="38"/>
      <c r="AL47" s="38"/>
      <c r="AM47" s="38"/>
      <c r="AN47" s="38"/>
      <c r="AO47" s="39"/>
    </row>
    <row r="48" spans="1:41" s="40" customFormat="1" x14ac:dyDescent="0.35">
      <c r="A48" s="25"/>
      <c r="B48" s="1123"/>
      <c r="C48" s="1168"/>
      <c r="D48" s="192"/>
      <c r="E48" s="286"/>
      <c r="F48" s="234" t="s">
        <v>112</v>
      </c>
      <c r="G48" s="1116"/>
      <c r="H48" s="195"/>
      <c r="I48" s="196"/>
      <c r="J48" s="235"/>
      <c r="K48" s="204" t="s">
        <v>129</v>
      </c>
      <c r="L48" s="204"/>
      <c r="M48" s="199"/>
      <c r="N48" s="198"/>
      <c r="O48" s="445" t="s">
        <v>103</v>
      </c>
      <c r="P48" s="200"/>
      <c r="Q48" s="25"/>
      <c r="R48" s="37"/>
      <c r="S48" s="38"/>
      <c r="T48" s="38"/>
      <c r="U48" s="38"/>
      <c r="V48" s="38"/>
      <c r="W48" s="38"/>
      <c r="X48" s="38"/>
      <c r="Y48" s="38"/>
      <c r="Z48" s="38"/>
      <c r="AA48" s="38"/>
      <c r="AB48" s="38"/>
      <c r="AC48" s="38"/>
      <c r="AD48" s="38"/>
      <c r="AE48" s="38"/>
      <c r="AF48" s="38"/>
      <c r="AG48" s="38"/>
      <c r="AH48" s="38"/>
      <c r="AI48" s="38"/>
      <c r="AJ48" s="38"/>
      <c r="AK48" s="38"/>
      <c r="AL48" s="38"/>
      <c r="AM48" s="38"/>
      <c r="AN48" s="38"/>
      <c r="AO48" s="39"/>
    </row>
    <row r="49" spans="1:41" s="40" customFormat="1" ht="9" customHeight="1" x14ac:dyDescent="0.35">
      <c r="A49" s="25"/>
      <c r="B49" s="1123"/>
      <c r="C49" s="1166" t="s">
        <v>130</v>
      </c>
      <c r="D49" s="182"/>
      <c r="E49" s="183"/>
      <c r="F49" s="231" t="s">
        <v>112</v>
      </c>
      <c r="G49" s="1115">
        <v>1</v>
      </c>
      <c r="H49" s="185"/>
      <c r="I49" s="358"/>
      <c r="J49" s="689"/>
      <c r="K49" s="431"/>
      <c r="L49" s="428"/>
      <c r="M49" s="189"/>
      <c r="N49" s="188"/>
      <c r="O49" s="444" t="s">
        <v>130</v>
      </c>
      <c r="P49" s="190"/>
      <c r="Q49" s="25"/>
      <c r="R49" s="37"/>
      <c r="S49" s="38"/>
      <c r="T49" s="38"/>
      <c r="U49" s="38"/>
      <c r="V49" s="38"/>
      <c r="W49" s="38"/>
      <c r="X49" s="38"/>
      <c r="Y49" s="38"/>
      <c r="Z49" s="38"/>
      <c r="AA49" s="38"/>
      <c r="AB49" s="38"/>
      <c r="AC49" s="38"/>
      <c r="AD49" s="38"/>
      <c r="AE49" s="38"/>
      <c r="AF49" s="38"/>
      <c r="AG49" s="38"/>
      <c r="AH49" s="38"/>
      <c r="AI49" s="38"/>
      <c r="AJ49" s="38"/>
      <c r="AK49" s="38"/>
      <c r="AL49" s="38"/>
      <c r="AM49" s="38"/>
      <c r="AN49" s="38"/>
      <c r="AO49" s="39"/>
    </row>
    <row r="50" spans="1:41" s="40" customFormat="1" ht="2.15" customHeight="1" thickBot="1" x14ac:dyDescent="0.4">
      <c r="A50" s="25"/>
      <c r="B50" s="1123"/>
      <c r="C50" s="1168"/>
      <c r="D50" s="192"/>
      <c r="E50" s="286"/>
      <c r="F50" s="234" t="s">
        <v>112</v>
      </c>
      <c r="G50" s="1116"/>
      <c r="H50" s="195"/>
      <c r="I50" s="687"/>
      <c r="J50" s="690"/>
      <c r="K50" s="691"/>
      <c r="L50" s="198"/>
      <c r="M50" s="199"/>
      <c r="N50" s="198"/>
      <c r="O50" s="445" t="s">
        <v>130</v>
      </c>
      <c r="P50" s="200"/>
      <c r="Q50" s="25"/>
      <c r="R50" s="37"/>
      <c r="S50" s="38"/>
      <c r="T50" s="38"/>
      <c r="U50" s="38"/>
      <c r="V50" s="38"/>
      <c r="W50" s="38"/>
      <c r="X50" s="38"/>
      <c r="Y50" s="38"/>
      <c r="Z50" s="38"/>
      <c r="AA50" s="38"/>
      <c r="AB50" s="38"/>
      <c r="AC50" s="38"/>
      <c r="AD50" s="38"/>
      <c r="AE50" s="38"/>
      <c r="AF50" s="38"/>
      <c r="AG50" s="38"/>
      <c r="AH50" s="38"/>
      <c r="AI50" s="38"/>
      <c r="AJ50" s="38"/>
      <c r="AK50" s="38"/>
      <c r="AL50" s="38"/>
      <c r="AM50" s="38"/>
      <c r="AN50" s="38"/>
      <c r="AO50" s="39"/>
    </row>
    <row r="51" spans="1:41" s="40" customFormat="1" ht="31" customHeight="1" thickBot="1" x14ac:dyDescent="0.4">
      <c r="A51" s="25"/>
      <c r="B51" s="1124"/>
      <c r="C51" s="1166" t="s">
        <v>106</v>
      </c>
      <c r="D51" s="182"/>
      <c r="E51" s="289"/>
      <c r="F51" s="231" t="s">
        <v>112</v>
      </c>
      <c r="G51" s="1115">
        <v>2</v>
      </c>
      <c r="H51" s="185">
        <v>0.5</v>
      </c>
      <c r="I51" s="186"/>
      <c r="J51" s="232">
        <v>5</v>
      </c>
      <c r="K51" s="280" t="s">
        <v>131</v>
      </c>
      <c r="L51" s="188"/>
      <c r="M51" s="340"/>
      <c r="N51" s="188"/>
      <c r="O51" s="444" t="s">
        <v>106</v>
      </c>
      <c r="P51" s="190"/>
      <c r="Q51" s="25"/>
      <c r="R51" s="37"/>
      <c r="S51" s="38"/>
      <c r="T51" s="38"/>
      <c r="U51" s="38"/>
      <c r="V51" s="38"/>
      <c r="W51" s="38"/>
      <c r="X51" s="38"/>
      <c r="Y51" s="38"/>
      <c r="Z51" s="38"/>
      <c r="AA51" s="38"/>
      <c r="AB51" s="38"/>
      <c r="AC51" s="38"/>
      <c r="AD51" s="38"/>
      <c r="AE51" s="38"/>
      <c r="AF51" s="38"/>
      <c r="AG51" s="38"/>
      <c r="AH51" s="38"/>
      <c r="AI51" s="38"/>
      <c r="AJ51" s="38"/>
      <c r="AK51" s="38"/>
      <c r="AL51" s="38"/>
      <c r="AM51" s="38"/>
      <c r="AN51" s="38"/>
      <c r="AO51" s="39"/>
    </row>
    <row r="52" spans="1:41" s="40" customFormat="1" ht="26.5" thickBot="1" x14ac:dyDescent="0.4">
      <c r="A52" s="25"/>
      <c r="B52" s="39"/>
      <c r="C52" s="1168"/>
      <c r="D52" s="220"/>
      <c r="E52" s="290"/>
      <c r="F52" s="231" t="s">
        <v>112</v>
      </c>
      <c r="G52" s="1116"/>
      <c r="H52" s="223">
        <v>0.5</v>
      </c>
      <c r="I52" s="224">
        <v>0.5</v>
      </c>
      <c r="J52" s="269">
        <v>5</v>
      </c>
      <c r="K52" s="669" t="s">
        <v>602</v>
      </c>
      <c r="L52" s="227"/>
      <c r="M52" s="427"/>
      <c r="N52" s="227"/>
      <c r="O52" s="447" t="s">
        <v>106</v>
      </c>
      <c r="P52" s="229" t="s">
        <v>603</v>
      </c>
      <c r="Q52" s="25"/>
      <c r="R52" s="37"/>
      <c r="S52" s="38"/>
      <c r="T52" s="38"/>
      <c r="U52" s="38"/>
      <c r="V52" s="38"/>
      <c r="W52" s="38"/>
      <c r="X52" s="38"/>
      <c r="Y52" s="38"/>
      <c r="Z52" s="38"/>
      <c r="AA52" s="38"/>
      <c r="AB52" s="38"/>
      <c r="AC52" s="38"/>
      <c r="AD52" s="38"/>
      <c r="AE52" s="38"/>
      <c r="AF52" s="38"/>
      <c r="AG52" s="38"/>
      <c r="AH52" s="38"/>
      <c r="AI52" s="38"/>
      <c r="AJ52" s="38"/>
      <c r="AK52" s="38"/>
      <c r="AL52" s="38"/>
      <c r="AM52" s="38"/>
      <c r="AN52" s="38"/>
      <c r="AO52" s="39"/>
    </row>
    <row r="53" spans="1:41" s="40" customFormat="1" ht="15" thickBot="1" x14ac:dyDescent="0.4">
      <c r="A53" s="25"/>
      <c r="B53" s="155"/>
      <c r="C53" s="239"/>
      <c r="D53" s="27">
        <v>2</v>
      </c>
      <c r="E53" s="28" t="s">
        <v>19</v>
      </c>
      <c r="F53" s="29"/>
      <c r="G53" s="103"/>
      <c r="H53" s="104"/>
      <c r="I53" s="105"/>
      <c r="J53" s="106"/>
      <c r="K53" s="107"/>
      <c r="L53" s="108"/>
      <c r="M53" s="109"/>
      <c r="N53" s="108"/>
      <c r="O53" s="448"/>
      <c r="P53" s="110"/>
      <c r="Q53" s="25"/>
      <c r="R53" s="37"/>
      <c r="S53" s="38"/>
      <c r="T53" s="38"/>
      <c r="U53" s="38"/>
      <c r="V53" s="38"/>
      <c r="W53" s="38"/>
      <c r="X53" s="38"/>
      <c r="Y53" s="38"/>
      <c r="Z53" s="38"/>
      <c r="AA53" s="38"/>
      <c r="AB53" s="38"/>
      <c r="AC53" s="38"/>
      <c r="AD53" s="38"/>
      <c r="AE53" s="38"/>
      <c r="AF53" s="38"/>
      <c r="AG53" s="38"/>
      <c r="AH53" s="38"/>
      <c r="AI53" s="38"/>
      <c r="AJ53" s="38"/>
      <c r="AK53" s="38"/>
      <c r="AL53" s="38"/>
      <c r="AM53" s="38"/>
      <c r="AN53" s="38"/>
      <c r="AO53" s="92"/>
    </row>
    <row r="54" spans="1:41" s="40" customFormat="1" ht="15" thickBot="1" x14ac:dyDescent="0.4">
      <c r="A54" s="25"/>
      <c r="B54" s="156"/>
      <c r="C54" s="168"/>
      <c r="D54" s="169">
        <v>2.1</v>
      </c>
      <c r="E54" s="170" t="s">
        <v>20</v>
      </c>
      <c r="F54" s="171" t="s">
        <v>21</v>
      </c>
      <c r="G54" s="172">
        <f>SUM(G55:G74)</f>
        <v>1000</v>
      </c>
      <c r="H54" s="173">
        <f>SUM(H55:H74)</f>
        <v>7189</v>
      </c>
      <c r="I54" s="174">
        <f>SUM(I55:I74)</f>
        <v>7189</v>
      </c>
      <c r="J54" s="230" t="s">
        <v>132</v>
      </c>
      <c r="K54" s="176"/>
      <c r="L54" s="177"/>
      <c r="M54" s="178"/>
      <c r="N54" s="177"/>
      <c r="O54" s="443"/>
      <c r="P54" s="179"/>
      <c r="Q54" s="25"/>
      <c r="R54" s="37"/>
      <c r="S54" s="38"/>
      <c r="T54" s="38"/>
      <c r="U54" s="38"/>
      <c r="V54" s="38"/>
      <c r="W54" s="38"/>
      <c r="X54" s="38"/>
      <c r="Y54" s="38"/>
      <c r="Z54" s="38"/>
      <c r="AA54" s="38"/>
      <c r="AB54" s="38"/>
      <c r="AC54" s="38"/>
      <c r="AD54" s="38"/>
      <c r="AE54" s="38"/>
      <c r="AF54" s="38"/>
      <c r="AG54" s="38"/>
      <c r="AH54" s="38"/>
      <c r="AI54" s="38"/>
      <c r="AJ54" s="38"/>
      <c r="AK54" s="38"/>
      <c r="AL54" s="38"/>
      <c r="AM54" s="38"/>
      <c r="AN54" s="38"/>
      <c r="AO54" s="92"/>
    </row>
    <row r="55" spans="1:41" s="40" customFormat="1" ht="39" x14ac:dyDescent="0.35">
      <c r="A55" s="25"/>
      <c r="B55" s="1122" t="s">
        <v>133</v>
      </c>
      <c r="C55" s="1166" t="s">
        <v>90</v>
      </c>
      <c r="D55" s="182"/>
      <c r="E55" s="183"/>
      <c r="F55" s="184"/>
      <c r="G55" s="1115">
        <v>100</v>
      </c>
      <c r="H55" s="185">
        <v>70</v>
      </c>
      <c r="I55" s="186">
        <v>70</v>
      </c>
      <c r="J55" s="232">
        <v>4</v>
      </c>
      <c r="K55" s="280" t="s">
        <v>134</v>
      </c>
      <c r="L55" s="291" t="s">
        <v>135</v>
      </c>
      <c r="M55" s="189"/>
      <c r="N55" s="188"/>
      <c r="O55" s="739" t="s">
        <v>136</v>
      </c>
      <c r="P55" s="190" t="s">
        <v>137</v>
      </c>
      <c r="Q55" s="25"/>
      <c r="R55" s="37"/>
      <c r="S55" s="38"/>
      <c r="T55" s="38"/>
      <c r="U55" s="38"/>
      <c r="V55" s="38"/>
      <c r="W55" s="38"/>
      <c r="X55" s="38"/>
      <c r="Y55" s="38"/>
      <c r="Z55" s="38"/>
      <c r="AA55" s="38"/>
      <c r="AB55" s="38"/>
      <c r="AC55" s="38"/>
      <c r="AD55" s="38"/>
      <c r="AE55" s="38"/>
      <c r="AF55" s="38"/>
      <c r="AG55" s="38"/>
      <c r="AH55" s="38"/>
      <c r="AI55" s="38"/>
      <c r="AJ55" s="38"/>
      <c r="AK55" s="38"/>
      <c r="AL55" s="38"/>
      <c r="AM55" s="38"/>
      <c r="AN55" s="38"/>
      <c r="AO55" s="92"/>
    </row>
    <row r="56" spans="1:41" s="40" customFormat="1" ht="26.5" thickBot="1" x14ac:dyDescent="0.4">
      <c r="A56" s="25"/>
      <c r="B56" s="1123"/>
      <c r="C56" s="1168"/>
      <c r="D56" s="192"/>
      <c r="E56" s="193"/>
      <c r="F56" s="194"/>
      <c r="G56" s="1116"/>
      <c r="H56" s="195">
        <v>414</v>
      </c>
      <c r="I56" s="196">
        <v>414</v>
      </c>
      <c r="J56" s="235">
        <v>4</v>
      </c>
      <c r="K56" s="278" t="s">
        <v>138</v>
      </c>
      <c r="L56" s="198"/>
      <c r="M56" s="199"/>
      <c r="N56" s="198"/>
      <c r="O56" s="740" t="s">
        <v>136</v>
      </c>
      <c r="P56" s="200" t="s">
        <v>139</v>
      </c>
      <c r="Q56" s="25"/>
      <c r="R56" s="37"/>
      <c r="S56" s="38"/>
      <c r="T56" s="38"/>
      <c r="U56" s="38"/>
      <c r="V56" s="38"/>
      <c r="W56" s="38"/>
      <c r="X56" s="38"/>
      <c r="Y56" s="38"/>
      <c r="Z56" s="38"/>
      <c r="AA56" s="38"/>
      <c r="AB56" s="38"/>
      <c r="AC56" s="38"/>
      <c r="AD56" s="38"/>
      <c r="AE56" s="38"/>
      <c r="AF56" s="38"/>
      <c r="AG56" s="38"/>
      <c r="AH56" s="38"/>
      <c r="AI56" s="38"/>
      <c r="AJ56" s="38"/>
      <c r="AK56" s="38"/>
      <c r="AL56" s="38"/>
      <c r="AM56" s="38"/>
      <c r="AN56" s="38"/>
      <c r="AO56" s="92"/>
    </row>
    <row r="57" spans="1:41" s="40" customFormat="1" ht="26" x14ac:dyDescent="0.35">
      <c r="A57" s="25"/>
      <c r="B57" s="1123"/>
      <c r="C57" s="1166" t="s">
        <v>93</v>
      </c>
      <c r="D57" s="182"/>
      <c r="E57" s="202"/>
      <c r="F57" s="184"/>
      <c r="G57" s="1115">
        <v>100</v>
      </c>
      <c r="H57" s="185">
        <v>210</v>
      </c>
      <c r="I57" s="186">
        <v>210</v>
      </c>
      <c r="J57" s="232">
        <v>2</v>
      </c>
      <c r="K57" s="646" t="s">
        <v>140</v>
      </c>
      <c r="L57" s="188">
        <f>J57*I57</f>
        <v>420</v>
      </c>
      <c r="M57" s="189"/>
      <c r="N57" s="188"/>
      <c r="O57" s="739" t="s">
        <v>93</v>
      </c>
      <c r="P57" s="190" t="s">
        <v>141</v>
      </c>
      <c r="Q57" s="25"/>
      <c r="R57" s="37"/>
      <c r="S57" s="38"/>
      <c r="T57" s="38"/>
      <c r="U57" s="38"/>
      <c r="V57" s="38"/>
      <c r="W57" s="38"/>
      <c r="X57" s="38"/>
      <c r="Y57" s="38"/>
      <c r="Z57" s="38"/>
      <c r="AA57" s="38"/>
      <c r="AB57" s="38"/>
      <c r="AC57" s="38"/>
      <c r="AD57" s="38"/>
      <c r="AE57" s="38"/>
      <c r="AF57" s="38"/>
      <c r="AG57" s="38"/>
      <c r="AH57" s="38"/>
      <c r="AI57" s="38"/>
      <c r="AJ57" s="38"/>
      <c r="AK57" s="38"/>
      <c r="AL57" s="38"/>
      <c r="AM57" s="38"/>
      <c r="AN57" s="38"/>
      <c r="AO57" s="92"/>
    </row>
    <row r="58" spans="1:41" s="40" customFormat="1" ht="15" thickBot="1" x14ac:dyDescent="0.4">
      <c r="A58" s="25"/>
      <c r="B58" s="1123"/>
      <c r="C58" s="1168"/>
      <c r="D58" s="192"/>
      <c r="E58" s="193"/>
      <c r="F58" s="194"/>
      <c r="G58" s="1116"/>
      <c r="H58" s="195">
        <v>1000</v>
      </c>
      <c r="I58" s="196">
        <v>1000</v>
      </c>
      <c r="J58" s="235">
        <v>6</v>
      </c>
      <c r="K58" s="647" t="s">
        <v>142</v>
      </c>
      <c r="L58" s="198">
        <f>J58*I58</f>
        <v>6000</v>
      </c>
      <c r="M58" s="199"/>
      <c r="N58" s="198"/>
      <c r="O58" s="740" t="s">
        <v>93</v>
      </c>
      <c r="P58" s="200" t="s">
        <v>137</v>
      </c>
      <c r="Q58" s="25"/>
      <c r="R58" s="37"/>
      <c r="S58" s="38"/>
      <c r="T58" s="38"/>
      <c r="U58" s="38"/>
      <c r="V58" s="38"/>
      <c r="W58" s="38"/>
      <c r="X58" s="38"/>
      <c r="Y58" s="38"/>
      <c r="Z58" s="38"/>
      <c r="AA58" s="38"/>
      <c r="AB58" s="38"/>
      <c r="AC58" s="38"/>
      <c r="AD58" s="38"/>
      <c r="AE58" s="38"/>
      <c r="AF58" s="38"/>
      <c r="AG58" s="38"/>
      <c r="AH58" s="38"/>
      <c r="AI58" s="38"/>
      <c r="AJ58" s="38"/>
      <c r="AK58" s="38"/>
      <c r="AL58" s="38"/>
      <c r="AM58" s="38"/>
      <c r="AN58" s="38"/>
      <c r="AO58" s="92"/>
    </row>
    <row r="59" spans="1:41" s="40" customFormat="1" ht="39" x14ac:dyDescent="0.35">
      <c r="A59" s="25"/>
      <c r="B59" s="1123"/>
      <c r="C59" s="1166" t="s">
        <v>122</v>
      </c>
      <c r="D59" s="182"/>
      <c r="E59" s="217"/>
      <c r="F59" s="184"/>
      <c r="G59" s="1115">
        <v>99</v>
      </c>
      <c r="H59" s="185">
        <v>45</v>
      </c>
      <c r="I59" s="186">
        <v>45</v>
      </c>
      <c r="J59" s="232">
        <v>3</v>
      </c>
      <c r="K59" s="280" t="s">
        <v>143</v>
      </c>
      <c r="L59" s="188"/>
      <c r="M59" s="189"/>
      <c r="N59" s="188"/>
      <c r="O59" s="739" t="s">
        <v>122</v>
      </c>
      <c r="P59" s="190" t="s">
        <v>144</v>
      </c>
      <c r="Q59" s="25"/>
      <c r="R59" s="37"/>
      <c r="S59" s="38"/>
      <c r="T59" s="38"/>
      <c r="U59" s="38"/>
      <c r="V59" s="38"/>
      <c r="W59" s="38"/>
      <c r="X59" s="38"/>
      <c r="Y59" s="38"/>
      <c r="Z59" s="38"/>
      <c r="AA59" s="38"/>
      <c r="AB59" s="38"/>
      <c r="AC59" s="38"/>
      <c r="AD59" s="38"/>
      <c r="AE59" s="38"/>
      <c r="AF59" s="38"/>
      <c r="AG59" s="38"/>
      <c r="AH59" s="38"/>
      <c r="AI59" s="38"/>
      <c r="AJ59" s="38"/>
      <c r="AK59" s="38"/>
      <c r="AL59" s="38"/>
      <c r="AM59" s="38"/>
      <c r="AN59" s="38"/>
      <c r="AO59" s="92"/>
    </row>
    <row r="60" spans="1:41" s="40" customFormat="1" ht="26.5" thickBot="1" x14ac:dyDescent="0.4">
      <c r="A60" s="25"/>
      <c r="B60" s="1123"/>
      <c r="C60" s="1168"/>
      <c r="D60" s="192"/>
      <c r="E60" s="203"/>
      <c r="F60" s="194"/>
      <c r="G60" s="1116"/>
      <c r="H60" s="195">
        <v>800</v>
      </c>
      <c r="I60" s="196">
        <v>800</v>
      </c>
      <c r="J60" s="235">
        <v>17</v>
      </c>
      <c r="K60" s="278" t="s">
        <v>145</v>
      </c>
      <c r="L60" s="198"/>
      <c r="M60" s="199"/>
      <c r="N60" s="198"/>
      <c r="O60" s="740" t="s">
        <v>122</v>
      </c>
      <c r="P60" s="200" t="s">
        <v>105</v>
      </c>
      <c r="Q60" s="25"/>
      <c r="R60" s="37"/>
      <c r="S60" s="38"/>
      <c r="T60" s="38"/>
      <c r="U60" s="38"/>
      <c r="V60" s="38"/>
      <c r="W60" s="38"/>
      <c r="X60" s="38"/>
      <c r="Y60" s="38"/>
      <c r="Z60" s="38"/>
      <c r="AA60" s="38"/>
      <c r="AB60" s="38"/>
      <c r="AC60" s="38"/>
      <c r="AD60" s="38"/>
      <c r="AE60" s="38"/>
      <c r="AF60" s="38"/>
      <c r="AG60" s="38"/>
      <c r="AH60" s="38"/>
      <c r="AI60" s="38"/>
      <c r="AJ60" s="38"/>
      <c r="AK60" s="38"/>
      <c r="AL60" s="38"/>
      <c r="AM60" s="38"/>
      <c r="AN60" s="38"/>
      <c r="AO60" s="92"/>
    </row>
    <row r="61" spans="1:41" s="40" customFormat="1" ht="26" x14ac:dyDescent="0.35">
      <c r="A61" s="25"/>
      <c r="B61" s="1123"/>
      <c r="C61" s="1166" t="s">
        <v>124</v>
      </c>
      <c r="D61" s="182"/>
      <c r="E61" s="217"/>
      <c r="F61" s="184"/>
      <c r="G61" s="1115">
        <v>45</v>
      </c>
      <c r="H61" s="185">
        <v>1400</v>
      </c>
      <c r="I61" s="186">
        <v>1400</v>
      </c>
      <c r="J61" s="232">
        <v>7.5</v>
      </c>
      <c r="K61" s="218" t="s">
        <v>146</v>
      </c>
      <c r="L61" s="188">
        <f>J61*I61</f>
        <v>10500</v>
      </c>
      <c r="M61" s="189"/>
      <c r="N61" s="188"/>
      <c r="O61" s="739" t="s">
        <v>124</v>
      </c>
      <c r="P61" s="190" t="s">
        <v>147</v>
      </c>
      <c r="Q61" s="25"/>
      <c r="R61" s="37"/>
      <c r="S61" s="38"/>
      <c r="T61" s="38"/>
      <c r="U61" s="38"/>
      <c r="V61" s="38"/>
      <c r="W61" s="38"/>
      <c r="X61" s="38"/>
      <c r="Y61" s="38"/>
      <c r="Z61" s="38"/>
      <c r="AA61" s="38"/>
      <c r="AB61" s="38"/>
      <c r="AC61" s="38"/>
      <c r="AD61" s="38"/>
      <c r="AE61" s="38"/>
      <c r="AF61" s="38"/>
      <c r="AG61" s="38"/>
      <c r="AH61" s="38"/>
      <c r="AI61" s="38"/>
      <c r="AJ61" s="38"/>
      <c r="AK61" s="38"/>
      <c r="AL61" s="38"/>
      <c r="AM61" s="38"/>
      <c r="AN61" s="38"/>
      <c r="AO61" s="92"/>
    </row>
    <row r="62" spans="1:41" s="40" customFormat="1" ht="15" thickBot="1" x14ac:dyDescent="0.4">
      <c r="A62" s="25"/>
      <c r="B62" s="1123"/>
      <c r="C62" s="1168"/>
      <c r="D62" s="192"/>
      <c r="E62" s="203"/>
      <c r="F62" s="194"/>
      <c r="G62" s="1116"/>
      <c r="H62" s="195"/>
      <c r="I62" s="196"/>
      <c r="J62" s="235"/>
      <c r="K62" s="204"/>
      <c r="L62" s="198"/>
      <c r="M62" s="199"/>
      <c r="N62" s="198"/>
      <c r="O62" s="740" t="s">
        <v>124</v>
      </c>
      <c r="P62" s="200"/>
      <c r="Q62" s="25"/>
      <c r="R62" s="37"/>
      <c r="S62" s="38"/>
      <c r="T62" s="38"/>
      <c r="U62" s="38"/>
      <c r="V62" s="38"/>
      <c r="W62" s="38"/>
      <c r="X62" s="38"/>
      <c r="Y62" s="38"/>
      <c r="Z62" s="38"/>
      <c r="AA62" s="38"/>
      <c r="AB62" s="38"/>
      <c r="AC62" s="38"/>
      <c r="AD62" s="38"/>
      <c r="AE62" s="38"/>
      <c r="AF62" s="38"/>
      <c r="AG62" s="38"/>
      <c r="AH62" s="38"/>
      <c r="AI62" s="38"/>
      <c r="AJ62" s="38"/>
      <c r="AK62" s="38"/>
      <c r="AL62" s="38"/>
      <c r="AM62" s="38"/>
      <c r="AN62" s="38"/>
      <c r="AO62" s="92"/>
    </row>
    <row r="63" spans="1:41" s="40" customFormat="1" ht="26" x14ac:dyDescent="0.35">
      <c r="A63" s="25"/>
      <c r="B63" s="1123"/>
      <c r="C63" s="1166" t="s">
        <v>128</v>
      </c>
      <c r="D63" s="182"/>
      <c r="E63" s="217"/>
      <c r="F63" s="184"/>
      <c r="G63" s="1115">
        <v>100</v>
      </c>
      <c r="H63" s="185">
        <v>240</v>
      </c>
      <c r="I63" s="186">
        <v>240</v>
      </c>
      <c r="J63" s="232">
        <v>2</v>
      </c>
      <c r="K63" s="218" t="s">
        <v>148</v>
      </c>
      <c r="L63" s="188">
        <f>J63*I63</f>
        <v>480</v>
      </c>
      <c r="M63" s="189"/>
      <c r="N63" s="188"/>
      <c r="O63" s="739" t="s">
        <v>128</v>
      </c>
      <c r="P63" s="190" t="s">
        <v>105</v>
      </c>
      <c r="Q63" s="25"/>
      <c r="R63" s="37"/>
      <c r="S63" s="38"/>
      <c r="T63" s="38"/>
      <c r="U63" s="38"/>
      <c r="V63" s="38"/>
      <c r="W63" s="38"/>
      <c r="X63" s="38"/>
      <c r="Y63" s="38"/>
      <c r="Z63" s="38"/>
      <c r="AA63" s="38"/>
      <c r="AB63" s="38"/>
      <c r="AC63" s="38"/>
      <c r="AD63" s="38"/>
      <c r="AE63" s="38"/>
      <c r="AF63" s="38"/>
      <c r="AG63" s="38"/>
      <c r="AH63" s="38"/>
      <c r="AI63" s="38"/>
      <c r="AJ63" s="38"/>
      <c r="AK63" s="38"/>
      <c r="AL63" s="38"/>
      <c r="AM63" s="38"/>
      <c r="AN63" s="38"/>
      <c r="AO63" s="92"/>
    </row>
    <row r="64" spans="1:41" s="40" customFormat="1" ht="26.5" thickBot="1" x14ac:dyDescent="0.4">
      <c r="A64" s="25"/>
      <c r="B64" s="1123"/>
      <c r="C64" s="1168"/>
      <c r="D64" s="192"/>
      <c r="E64" s="203"/>
      <c r="F64" s="194"/>
      <c r="G64" s="1116"/>
      <c r="H64" s="195">
        <v>210</v>
      </c>
      <c r="I64" s="196">
        <v>210</v>
      </c>
      <c r="J64" s="235">
        <v>8</v>
      </c>
      <c r="K64" s="204" t="s">
        <v>149</v>
      </c>
      <c r="L64" s="198">
        <f>J64*I64</f>
        <v>1680</v>
      </c>
      <c r="M64" s="199" t="s">
        <v>150</v>
      </c>
      <c r="N64" s="198" t="s">
        <v>119</v>
      </c>
      <c r="O64" s="740" t="s">
        <v>128</v>
      </c>
      <c r="P64" s="200" t="s">
        <v>137</v>
      </c>
      <c r="Q64" s="25"/>
      <c r="R64" s="37"/>
      <c r="S64" s="38"/>
      <c r="T64" s="38"/>
      <c r="U64" s="38"/>
      <c r="V64" s="38"/>
      <c r="W64" s="38"/>
      <c r="X64" s="38"/>
      <c r="Y64" s="38"/>
      <c r="Z64" s="38"/>
      <c r="AA64" s="38"/>
      <c r="AB64" s="38"/>
      <c r="AC64" s="38"/>
      <c r="AD64" s="38"/>
      <c r="AE64" s="38"/>
      <c r="AF64" s="38"/>
      <c r="AG64" s="38"/>
      <c r="AH64" s="38"/>
      <c r="AI64" s="38"/>
      <c r="AJ64" s="38"/>
      <c r="AK64" s="38"/>
      <c r="AL64" s="38"/>
      <c r="AM64" s="38"/>
      <c r="AN64" s="38"/>
      <c r="AO64" s="92"/>
    </row>
    <row r="65" spans="1:41" s="40" customFormat="1" ht="26" x14ac:dyDescent="0.35">
      <c r="A65" s="25"/>
      <c r="B65" s="1123"/>
      <c r="C65" s="1166" t="s">
        <v>95</v>
      </c>
      <c r="D65" s="182"/>
      <c r="E65" s="217"/>
      <c r="F65" s="184"/>
      <c r="G65" s="1115">
        <v>100</v>
      </c>
      <c r="H65" s="185">
        <v>320</v>
      </c>
      <c r="I65" s="186">
        <v>320</v>
      </c>
      <c r="J65" s="232">
        <v>7</v>
      </c>
      <c r="K65" s="218" t="s">
        <v>151</v>
      </c>
      <c r="L65" s="188">
        <f>J65*I65</f>
        <v>2240</v>
      </c>
      <c r="M65" s="189"/>
      <c r="N65" s="188"/>
      <c r="O65" s="739" t="s">
        <v>95</v>
      </c>
      <c r="P65" s="190" t="s">
        <v>137</v>
      </c>
      <c r="Q65" s="25"/>
      <c r="R65" s="37"/>
      <c r="S65" s="38"/>
      <c r="T65" s="38"/>
      <c r="U65" s="38"/>
      <c r="V65" s="38"/>
      <c r="W65" s="38"/>
      <c r="X65" s="38"/>
      <c r="Y65" s="38"/>
      <c r="Z65" s="38"/>
      <c r="AA65" s="38"/>
      <c r="AB65" s="38"/>
      <c r="AC65" s="38"/>
      <c r="AD65" s="38"/>
      <c r="AE65" s="38"/>
      <c r="AF65" s="38"/>
      <c r="AG65" s="38"/>
      <c r="AH65" s="38"/>
      <c r="AI65" s="38"/>
      <c r="AJ65" s="38"/>
      <c r="AK65" s="38"/>
      <c r="AL65" s="38"/>
      <c r="AM65" s="38"/>
      <c r="AN65" s="38"/>
      <c r="AO65" s="92"/>
    </row>
    <row r="66" spans="1:41" s="40" customFormat="1" ht="26.5" thickBot="1" x14ac:dyDescent="0.4">
      <c r="A66" s="25"/>
      <c r="B66" s="1123"/>
      <c r="C66" s="1168"/>
      <c r="D66" s="192"/>
      <c r="E66" s="203"/>
      <c r="F66" s="194"/>
      <c r="G66" s="1116"/>
      <c r="H66" s="195">
        <v>62</v>
      </c>
      <c r="I66" s="196">
        <v>62</v>
      </c>
      <c r="J66" s="235">
        <v>11</v>
      </c>
      <c r="K66" s="204" t="s">
        <v>152</v>
      </c>
      <c r="L66" s="198">
        <f>J66*I66</f>
        <v>682</v>
      </c>
      <c r="M66" s="199" t="s">
        <v>153</v>
      </c>
      <c r="N66" s="198" t="s">
        <v>119</v>
      </c>
      <c r="O66" s="445" t="s">
        <v>95</v>
      </c>
      <c r="P66" s="200" t="s">
        <v>154</v>
      </c>
      <c r="Q66" s="25"/>
      <c r="R66" s="37"/>
      <c r="S66" s="38"/>
      <c r="T66" s="38"/>
      <c r="U66" s="38"/>
      <c r="V66" s="38"/>
      <c r="W66" s="38"/>
      <c r="X66" s="38"/>
      <c r="Y66" s="38"/>
      <c r="Z66" s="38"/>
      <c r="AA66" s="38"/>
      <c r="AB66" s="38"/>
      <c r="AC66" s="38"/>
      <c r="AD66" s="38"/>
      <c r="AE66" s="38"/>
      <c r="AF66" s="38"/>
      <c r="AG66" s="38"/>
      <c r="AH66" s="38"/>
      <c r="AI66" s="38"/>
      <c r="AJ66" s="38"/>
      <c r="AK66" s="38"/>
      <c r="AL66" s="38"/>
      <c r="AM66" s="38"/>
      <c r="AN66" s="38"/>
      <c r="AO66" s="92"/>
    </row>
    <row r="67" spans="1:41" s="40" customFormat="1" ht="26" x14ac:dyDescent="0.35">
      <c r="A67" s="25"/>
      <c r="B67" s="1123"/>
      <c r="C67" s="1166" t="s">
        <v>98</v>
      </c>
      <c r="D67" s="182"/>
      <c r="E67" s="217"/>
      <c r="F67" s="184"/>
      <c r="G67" s="1115">
        <v>100</v>
      </c>
      <c r="H67" s="185">
        <v>500</v>
      </c>
      <c r="I67" s="186">
        <v>500</v>
      </c>
      <c r="J67" s="232">
        <v>4</v>
      </c>
      <c r="K67" s="218" t="s">
        <v>155</v>
      </c>
      <c r="L67" s="188">
        <f>J67*I67</f>
        <v>2000</v>
      </c>
      <c r="M67" s="189"/>
      <c r="N67" s="188"/>
      <c r="O67" s="739" t="s">
        <v>98</v>
      </c>
      <c r="P67" s="190" t="s">
        <v>137</v>
      </c>
      <c r="Q67" s="25"/>
      <c r="R67" s="37"/>
      <c r="S67" s="38"/>
      <c r="T67" s="38"/>
      <c r="U67" s="38"/>
      <c r="V67" s="38"/>
      <c r="W67" s="38"/>
      <c r="X67" s="38"/>
      <c r="Y67" s="38"/>
      <c r="Z67" s="38"/>
      <c r="AA67" s="38"/>
      <c r="AB67" s="38"/>
      <c r="AC67" s="38"/>
      <c r="AD67" s="38"/>
      <c r="AE67" s="38"/>
      <c r="AF67" s="38"/>
      <c r="AG67" s="38"/>
      <c r="AH67" s="38"/>
      <c r="AI67" s="38"/>
      <c r="AJ67" s="38"/>
      <c r="AK67" s="38"/>
      <c r="AL67" s="38"/>
      <c r="AM67" s="38"/>
      <c r="AN67" s="38"/>
      <c r="AO67" s="92"/>
    </row>
    <row r="68" spans="1:41" s="40" customFormat="1" ht="15" thickBot="1" x14ac:dyDescent="0.4">
      <c r="A68" s="25"/>
      <c r="B68" s="1123"/>
      <c r="C68" s="1168"/>
      <c r="D68" s="192"/>
      <c r="E68" s="203"/>
      <c r="F68" s="194"/>
      <c r="G68" s="1116"/>
      <c r="H68" s="195"/>
      <c r="I68" s="196"/>
      <c r="J68" s="235"/>
      <c r="K68" s="204"/>
      <c r="L68" s="198"/>
      <c r="M68" s="199"/>
      <c r="N68" s="198"/>
      <c r="O68" s="445" t="s">
        <v>98</v>
      </c>
      <c r="P68" s="200"/>
      <c r="Q68" s="25"/>
      <c r="R68" s="37"/>
      <c r="S68" s="38"/>
      <c r="T68" s="38"/>
      <c r="U68" s="38"/>
      <c r="V68" s="38"/>
      <c r="W68" s="38"/>
      <c r="X68" s="38"/>
      <c r="Y68" s="38"/>
      <c r="Z68" s="38"/>
      <c r="AA68" s="38"/>
      <c r="AB68" s="38"/>
      <c r="AC68" s="38"/>
      <c r="AD68" s="38"/>
      <c r="AE68" s="38"/>
      <c r="AF68" s="38"/>
      <c r="AG68" s="38"/>
      <c r="AH68" s="38"/>
      <c r="AI68" s="38"/>
      <c r="AJ68" s="38"/>
      <c r="AK68" s="38"/>
      <c r="AL68" s="38"/>
      <c r="AM68" s="38"/>
      <c r="AN68" s="38"/>
      <c r="AO68" s="92"/>
    </row>
    <row r="69" spans="1:41" s="40" customFormat="1" ht="26" x14ac:dyDescent="0.35">
      <c r="A69" s="25"/>
      <c r="B69" s="1123"/>
      <c r="C69" s="1166" t="s">
        <v>103</v>
      </c>
      <c r="D69" s="182"/>
      <c r="E69" s="217"/>
      <c r="F69" s="184"/>
      <c r="G69" s="1115">
        <v>100</v>
      </c>
      <c r="H69" s="185">
        <v>206</v>
      </c>
      <c r="I69" s="186">
        <v>206</v>
      </c>
      <c r="J69" s="232">
        <v>2</v>
      </c>
      <c r="K69" s="218" t="s">
        <v>156</v>
      </c>
      <c r="L69" s="188">
        <f t="shared" ref="L69:L74" si="0">J69*I69</f>
        <v>412</v>
      </c>
      <c r="M69" s="189"/>
      <c r="N69" s="188"/>
      <c r="O69" s="444" t="s">
        <v>103</v>
      </c>
      <c r="P69" s="190" t="s">
        <v>110</v>
      </c>
      <c r="Q69" s="25"/>
      <c r="R69" s="37"/>
      <c r="S69" s="38"/>
      <c r="T69" s="38"/>
      <c r="U69" s="38"/>
      <c r="V69" s="38"/>
      <c r="W69" s="38"/>
      <c r="X69" s="38"/>
      <c r="Y69" s="38"/>
      <c r="Z69" s="38"/>
      <c r="AA69" s="38"/>
      <c r="AB69" s="38"/>
      <c r="AC69" s="38"/>
      <c r="AD69" s="38"/>
      <c r="AE69" s="38"/>
      <c r="AF69" s="38"/>
      <c r="AG69" s="38"/>
      <c r="AH69" s="38"/>
      <c r="AI69" s="38"/>
      <c r="AJ69" s="38"/>
      <c r="AK69" s="38"/>
      <c r="AL69" s="38"/>
      <c r="AM69" s="38"/>
      <c r="AN69" s="38"/>
      <c r="AO69" s="92"/>
    </row>
    <row r="70" spans="1:41" s="40" customFormat="1" ht="26.5" thickBot="1" x14ac:dyDescent="0.4">
      <c r="A70" s="25"/>
      <c r="B70" s="1123"/>
      <c r="C70" s="1168"/>
      <c r="D70" s="192"/>
      <c r="E70" s="203"/>
      <c r="F70" s="194"/>
      <c r="G70" s="1116"/>
      <c r="H70" s="195">
        <v>425</v>
      </c>
      <c r="I70" s="196">
        <v>425</v>
      </c>
      <c r="J70" s="235">
        <v>4</v>
      </c>
      <c r="K70" s="204" t="s">
        <v>157</v>
      </c>
      <c r="L70" s="198">
        <f t="shared" si="0"/>
        <v>1700</v>
      </c>
      <c r="M70" s="199" t="s">
        <v>158</v>
      </c>
      <c r="N70" s="198"/>
      <c r="O70" s="445" t="s">
        <v>103</v>
      </c>
      <c r="P70" s="200" t="s">
        <v>110</v>
      </c>
      <c r="Q70" s="25"/>
      <c r="R70" s="37"/>
      <c r="S70" s="38"/>
      <c r="T70" s="38"/>
      <c r="U70" s="38"/>
      <c r="V70" s="38"/>
      <c r="W70" s="38"/>
      <c r="X70" s="38"/>
      <c r="Y70" s="38"/>
      <c r="Z70" s="38"/>
      <c r="AA70" s="38"/>
      <c r="AB70" s="38"/>
      <c r="AC70" s="38"/>
      <c r="AD70" s="38"/>
      <c r="AE70" s="38"/>
      <c r="AF70" s="38"/>
      <c r="AG70" s="38"/>
      <c r="AH70" s="38"/>
      <c r="AI70" s="38"/>
      <c r="AJ70" s="38"/>
      <c r="AK70" s="38"/>
      <c r="AL70" s="38"/>
      <c r="AM70" s="38"/>
      <c r="AN70" s="38"/>
      <c r="AO70" s="92"/>
    </row>
    <row r="71" spans="1:41" s="40" customFormat="1" ht="26" x14ac:dyDescent="0.35">
      <c r="A71" s="25"/>
      <c r="B71" s="1123"/>
      <c r="C71" s="1166" t="s">
        <v>130</v>
      </c>
      <c r="D71" s="182"/>
      <c r="E71" s="217"/>
      <c r="F71" s="184"/>
      <c r="G71" s="1115">
        <v>100</v>
      </c>
      <c r="H71" s="185">
        <v>100</v>
      </c>
      <c r="I71" s="186">
        <v>100</v>
      </c>
      <c r="J71" s="232">
        <v>8</v>
      </c>
      <c r="K71" s="218" t="s">
        <v>159</v>
      </c>
      <c r="L71" s="188">
        <f t="shared" si="0"/>
        <v>800</v>
      </c>
      <c r="M71" s="189"/>
      <c r="N71" s="188"/>
      <c r="O71" s="444" t="s">
        <v>130</v>
      </c>
      <c r="P71" s="190" t="s">
        <v>160</v>
      </c>
      <c r="Q71" s="25"/>
      <c r="R71" s="37"/>
      <c r="S71" s="38"/>
      <c r="T71" s="38"/>
      <c r="U71" s="38"/>
      <c r="V71" s="38"/>
      <c r="W71" s="38"/>
      <c r="X71" s="38"/>
      <c r="Y71" s="38"/>
      <c r="Z71" s="38"/>
      <c r="AA71" s="38"/>
      <c r="AB71" s="38"/>
      <c r="AC71" s="38"/>
      <c r="AD71" s="38"/>
      <c r="AE71" s="38"/>
      <c r="AF71" s="38"/>
      <c r="AG71" s="38"/>
      <c r="AH71" s="38"/>
      <c r="AI71" s="38"/>
      <c r="AJ71" s="38"/>
      <c r="AK71" s="38"/>
      <c r="AL71" s="38"/>
      <c r="AM71" s="38"/>
      <c r="AN71" s="38"/>
      <c r="AO71" s="92"/>
    </row>
    <row r="72" spans="1:41" s="40" customFormat="1" ht="26.5" thickBot="1" x14ac:dyDescent="0.4">
      <c r="A72" s="25"/>
      <c r="B72" s="1123"/>
      <c r="C72" s="1168"/>
      <c r="D72" s="192"/>
      <c r="E72" s="203"/>
      <c r="F72" s="194"/>
      <c r="G72" s="1116"/>
      <c r="H72" s="195">
        <v>125</v>
      </c>
      <c r="I72" s="196">
        <v>125</v>
      </c>
      <c r="J72" s="235">
        <v>7</v>
      </c>
      <c r="K72" s="204" t="s">
        <v>161</v>
      </c>
      <c r="L72" s="198">
        <f t="shared" si="0"/>
        <v>875</v>
      </c>
      <c r="M72" s="199"/>
      <c r="N72" s="198"/>
      <c r="O72" s="445" t="s">
        <v>130</v>
      </c>
      <c r="P72" s="200" t="s">
        <v>137</v>
      </c>
      <c r="Q72" s="25"/>
      <c r="R72" s="37"/>
      <c r="S72" s="38"/>
      <c r="T72" s="38"/>
      <c r="U72" s="38"/>
      <c r="V72" s="38"/>
      <c r="W72" s="38"/>
      <c r="X72" s="38"/>
      <c r="Y72" s="38"/>
      <c r="Z72" s="38"/>
      <c r="AA72" s="38"/>
      <c r="AB72" s="38"/>
      <c r="AC72" s="38"/>
      <c r="AD72" s="38"/>
      <c r="AE72" s="38"/>
      <c r="AF72" s="38"/>
      <c r="AG72" s="38"/>
      <c r="AH72" s="38"/>
      <c r="AI72" s="38"/>
      <c r="AJ72" s="38"/>
      <c r="AK72" s="38"/>
      <c r="AL72" s="38"/>
      <c r="AM72" s="38"/>
      <c r="AN72" s="38"/>
      <c r="AO72" s="92"/>
    </row>
    <row r="73" spans="1:41" s="40" customFormat="1" ht="26" x14ac:dyDescent="0.35">
      <c r="A73" s="25"/>
      <c r="B73" s="1123"/>
      <c r="C73" s="1166" t="s">
        <v>106</v>
      </c>
      <c r="D73" s="182"/>
      <c r="E73" s="217"/>
      <c r="F73" s="184"/>
      <c r="G73" s="1115">
        <v>156</v>
      </c>
      <c r="H73" s="185">
        <v>1042</v>
      </c>
      <c r="I73" s="186">
        <v>1042</v>
      </c>
      <c r="J73" s="232">
        <v>2</v>
      </c>
      <c r="K73" s="218" t="s">
        <v>162</v>
      </c>
      <c r="L73" s="188">
        <f t="shared" si="0"/>
        <v>2084</v>
      </c>
      <c r="M73" s="189" t="s">
        <v>163</v>
      </c>
      <c r="N73" s="188" t="s">
        <v>119</v>
      </c>
      <c r="O73" s="444" t="s">
        <v>106</v>
      </c>
      <c r="P73" s="190" t="s">
        <v>154</v>
      </c>
      <c r="Q73" s="25"/>
      <c r="R73" s="37"/>
      <c r="S73" s="38"/>
      <c r="T73" s="38"/>
      <c r="U73" s="38"/>
      <c r="V73" s="38"/>
      <c r="W73" s="38"/>
      <c r="X73" s="38"/>
      <c r="Y73" s="38"/>
      <c r="Z73" s="38"/>
      <c r="AA73" s="38"/>
      <c r="AB73" s="38"/>
      <c r="AC73" s="38"/>
      <c r="AD73" s="38"/>
      <c r="AE73" s="38"/>
      <c r="AF73" s="38"/>
      <c r="AG73" s="38"/>
      <c r="AH73" s="38"/>
      <c r="AI73" s="38"/>
      <c r="AJ73" s="38"/>
      <c r="AK73" s="38"/>
      <c r="AL73" s="38"/>
      <c r="AM73" s="38"/>
      <c r="AN73" s="38"/>
      <c r="AO73" s="92"/>
    </row>
    <row r="74" spans="1:41" s="40" customFormat="1" ht="15" thickBot="1" x14ac:dyDescent="0.4">
      <c r="A74" s="25"/>
      <c r="B74" s="1123"/>
      <c r="C74" s="1168"/>
      <c r="D74" s="192"/>
      <c r="E74" s="203"/>
      <c r="F74" s="194"/>
      <c r="G74" s="1116"/>
      <c r="H74" s="195">
        <v>20</v>
      </c>
      <c r="I74" s="196">
        <v>20</v>
      </c>
      <c r="J74" s="235">
        <v>4</v>
      </c>
      <c r="K74" s="204" t="s">
        <v>164</v>
      </c>
      <c r="L74" s="198">
        <f t="shared" si="0"/>
        <v>80</v>
      </c>
      <c r="M74" s="199"/>
      <c r="N74" s="198"/>
      <c r="O74" s="445" t="s">
        <v>106</v>
      </c>
      <c r="P74" s="200" t="s">
        <v>137</v>
      </c>
      <c r="Q74" s="25"/>
      <c r="R74" s="37"/>
      <c r="S74" s="38"/>
      <c r="T74" s="38"/>
      <c r="U74" s="38"/>
      <c r="V74" s="38"/>
      <c r="W74" s="38"/>
      <c r="X74" s="38"/>
      <c r="Y74" s="38"/>
      <c r="Z74" s="38"/>
      <c r="AA74" s="38"/>
      <c r="AB74" s="38"/>
      <c r="AC74" s="38"/>
      <c r="AD74" s="38"/>
      <c r="AE74" s="38"/>
      <c r="AF74" s="38"/>
      <c r="AG74" s="38"/>
      <c r="AH74" s="38"/>
      <c r="AI74" s="38"/>
      <c r="AJ74" s="38"/>
      <c r="AK74" s="38"/>
      <c r="AL74" s="38"/>
      <c r="AM74" s="38"/>
      <c r="AN74" s="38"/>
      <c r="AO74" s="92"/>
    </row>
    <row r="75" spans="1:41" s="40" customFormat="1" ht="15" thickBot="1" x14ac:dyDescent="0.4">
      <c r="A75" s="25"/>
      <c r="B75" s="155"/>
      <c r="C75" s="239"/>
      <c r="D75" s="27">
        <v>3</v>
      </c>
      <c r="E75" s="28" t="s">
        <v>23</v>
      </c>
      <c r="F75" s="29"/>
      <c r="G75" s="103"/>
      <c r="H75" s="104"/>
      <c r="I75" s="105"/>
      <c r="J75" s="106"/>
      <c r="K75" s="107"/>
      <c r="L75" s="108"/>
      <c r="M75" s="109"/>
      <c r="N75" s="108"/>
      <c r="O75" s="448"/>
      <c r="P75" s="110"/>
      <c r="Q75" s="25"/>
      <c r="R75" s="37"/>
      <c r="S75" s="38"/>
      <c r="T75" s="38"/>
      <c r="U75" s="38"/>
      <c r="V75" s="38"/>
      <c r="W75" s="38"/>
      <c r="X75" s="38"/>
      <c r="Y75" s="38"/>
      <c r="Z75" s="38"/>
      <c r="AA75" s="38"/>
      <c r="AB75" s="38"/>
      <c r="AC75" s="38"/>
      <c r="AD75" s="38"/>
      <c r="AE75" s="38"/>
      <c r="AF75" s="38"/>
      <c r="AG75" s="38"/>
      <c r="AH75" s="38"/>
      <c r="AI75" s="38"/>
      <c r="AJ75" s="38"/>
      <c r="AK75" s="38"/>
      <c r="AL75" s="38"/>
      <c r="AM75" s="38"/>
      <c r="AN75" s="38"/>
      <c r="AO75" s="92"/>
    </row>
    <row r="76" spans="1:41" s="40" customFormat="1" ht="15" thickBot="1" x14ac:dyDescent="0.4">
      <c r="A76" s="25"/>
      <c r="B76" s="156"/>
      <c r="C76" s="168"/>
      <c r="D76" s="169">
        <v>3.1</v>
      </c>
      <c r="E76" s="170" t="s">
        <v>24</v>
      </c>
      <c r="F76" s="171" t="s">
        <v>17</v>
      </c>
      <c r="G76" s="172">
        <f>SUM(G77:G112)</f>
        <v>24</v>
      </c>
      <c r="H76" s="173">
        <f>SUM(H77:H112)</f>
        <v>37</v>
      </c>
      <c r="I76" s="174">
        <f>SUM(I77:I112)</f>
        <v>33</v>
      </c>
      <c r="J76" s="230" t="s">
        <v>165</v>
      </c>
      <c r="K76" s="176"/>
      <c r="L76" s="177"/>
      <c r="M76" s="178"/>
      <c r="N76" s="177"/>
      <c r="O76" s="443"/>
      <c r="P76" s="179"/>
      <c r="Q76" s="25"/>
      <c r="R76" s="37"/>
      <c r="S76" s="38"/>
      <c r="T76" s="38"/>
      <c r="U76" s="38"/>
      <c r="V76" s="38"/>
      <c r="W76" s="38"/>
      <c r="X76" s="38"/>
      <c r="Y76" s="38"/>
      <c r="Z76" s="38"/>
      <c r="AA76" s="38"/>
      <c r="AB76" s="38"/>
      <c r="AC76" s="38"/>
      <c r="AD76" s="38"/>
      <c r="AE76" s="38"/>
      <c r="AF76" s="38"/>
      <c r="AG76" s="38"/>
      <c r="AH76" s="38"/>
      <c r="AI76" s="38"/>
      <c r="AJ76" s="38"/>
      <c r="AK76" s="38"/>
      <c r="AL76" s="38"/>
      <c r="AM76" s="38"/>
      <c r="AN76" s="38"/>
      <c r="AO76" s="92"/>
    </row>
    <row r="77" spans="1:41" s="40" customFormat="1" ht="39" x14ac:dyDescent="0.35">
      <c r="A77" s="25"/>
      <c r="B77" s="1122" t="s">
        <v>166</v>
      </c>
      <c r="C77" s="1166" t="s">
        <v>90</v>
      </c>
      <c r="D77" s="182"/>
      <c r="E77" s="183"/>
      <c r="F77" s="231" t="s">
        <v>112</v>
      </c>
      <c r="G77" s="1115">
        <v>5</v>
      </c>
      <c r="H77" s="185">
        <v>1</v>
      </c>
      <c r="I77" s="186">
        <v>1</v>
      </c>
      <c r="J77" s="232"/>
      <c r="K77" s="188" t="s">
        <v>167</v>
      </c>
      <c r="L77" s="218"/>
      <c r="M77" s="189"/>
      <c r="N77" s="188"/>
      <c r="O77" s="739" t="s">
        <v>136</v>
      </c>
      <c r="P77" s="190" t="s">
        <v>168</v>
      </c>
      <c r="Q77" s="25"/>
      <c r="R77" s="37"/>
      <c r="S77" s="38"/>
      <c r="T77" s="38"/>
      <c r="U77" s="38"/>
      <c r="V77" s="38"/>
      <c r="W77" s="38"/>
      <c r="X77" s="38"/>
      <c r="Y77" s="38"/>
      <c r="Z77" s="38"/>
      <c r="AA77" s="38"/>
      <c r="AB77" s="38"/>
      <c r="AC77" s="38"/>
      <c r="AD77" s="38"/>
      <c r="AE77" s="38"/>
      <c r="AF77" s="38"/>
      <c r="AG77" s="38"/>
      <c r="AH77" s="38"/>
      <c r="AI77" s="38"/>
      <c r="AJ77" s="38"/>
      <c r="AK77" s="38"/>
      <c r="AL77" s="38"/>
      <c r="AM77" s="38"/>
      <c r="AN77" s="38"/>
      <c r="AO77" s="92"/>
    </row>
    <row r="78" spans="1:41" s="40" customFormat="1" ht="39" x14ac:dyDescent="0.35">
      <c r="A78" s="25"/>
      <c r="B78" s="1123"/>
      <c r="C78" s="1167"/>
      <c r="D78" s="52"/>
      <c r="E78" s="287"/>
      <c r="F78" s="79" t="s">
        <v>112</v>
      </c>
      <c r="G78" s="1125"/>
      <c r="H78" s="56">
        <v>1</v>
      </c>
      <c r="I78" s="57">
        <v>1</v>
      </c>
      <c r="J78" s="58">
        <v>23</v>
      </c>
      <c r="K78" s="60" t="s">
        <v>169</v>
      </c>
      <c r="L78" s="60"/>
      <c r="M78" s="61"/>
      <c r="N78" s="60"/>
      <c r="O78" s="741" t="s">
        <v>136</v>
      </c>
      <c r="P78" s="191" t="s">
        <v>168</v>
      </c>
      <c r="Q78" s="25"/>
      <c r="R78" s="37"/>
      <c r="S78" s="38"/>
      <c r="T78" s="38"/>
      <c r="U78" s="38"/>
      <c r="V78" s="38"/>
      <c r="W78" s="38"/>
      <c r="X78" s="38"/>
      <c r="Y78" s="38"/>
      <c r="Z78" s="38"/>
      <c r="AA78" s="38"/>
      <c r="AB78" s="38"/>
      <c r="AC78" s="38"/>
      <c r="AD78" s="38"/>
      <c r="AE78" s="38"/>
      <c r="AF78" s="38"/>
      <c r="AG78" s="38"/>
      <c r="AH78" s="38"/>
      <c r="AI78" s="38"/>
      <c r="AJ78" s="38"/>
      <c r="AK78" s="38"/>
      <c r="AL78" s="38"/>
      <c r="AM78" s="38"/>
      <c r="AN78" s="38"/>
      <c r="AO78" s="92"/>
    </row>
    <row r="79" spans="1:41" s="40" customFormat="1" ht="39" x14ac:dyDescent="0.35">
      <c r="A79" s="25"/>
      <c r="B79" s="1123"/>
      <c r="C79" s="1167"/>
      <c r="D79" s="437"/>
      <c r="E79" s="381"/>
      <c r="F79" s="441"/>
      <c r="G79" s="1125"/>
      <c r="H79" s="56">
        <v>1</v>
      </c>
      <c r="I79" s="57">
        <v>1</v>
      </c>
      <c r="J79" s="58"/>
      <c r="K79" s="59" t="s">
        <v>170</v>
      </c>
      <c r="L79" s="60"/>
      <c r="M79" s="61"/>
      <c r="N79" s="60"/>
      <c r="O79" s="741" t="s">
        <v>136</v>
      </c>
      <c r="P79" s="191" t="s">
        <v>168</v>
      </c>
      <c r="Q79" s="25"/>
      <c r="R79" s="37"/>
      <c r="S79" s="38"/>
      <c r="T79" s="38"/>
      <c r="U79" s="38"/>
      <c r="V79" s="38"/>
      <c r="W79" s="38"/>
      <c r="X79" s="38"/>
      <c r="Y79" s="38"/>
      <c r="Z79" s="38"/>
      <c r="AA79" s="38"/>
      <c r="AB79" s="38"/>
      <c r="AC79" s="38"/>
      <c r="AD79" s="38"/>
      <c r="AE79" s="38"/>
      <c r="AF79" s="38"/>
      <c r="AG79" s="38"/>
      <c r="AH79" s="38"/>
      <c r="AI79" s="38"/>
      <c r="AJ79" s="38"/>
      <c r="AK79" s="38"/>
      <c r="AL79" s="38"/>
      <c r="AM79" s="38"/>
      <c r="AN79" s="38"/>
      <c r="AO79" s="92"/>
    </row>
    <row r="80" spans="1:41" s="40" customFormat="1" ht="39" x14ac:dyDescent="0.35">
      <c r="A80" s="25"/>
      <c r="B80" s="1123"/>
      <c r="C80" s="1167"/>
      <c r="D80" s="437"/>
      <c r="E80" s="381"/>
      <c r="F80" s="441"/>
      <c r="G80" s="1125"/>
      <c r="H80" s="56">
        <v>1</v>
      </c>
      <c r="I80" s="57"/>
      <c r="J80" s="166"/>
      <c r="K80" s="67" t="s">
        <v>171</v>
      </c>
      <c r="L80" s="60"/>
      <c r="M80" s="61"/>
      <c r="N80" s="60"/>
      <c r="O80" s="741"/>
      <c r="P80" s="680" t="s">
        <v>172</v>
      </c>
      <c r="Q80" s="25"/>
      <c r="R80" s="37"/>
      <c r="S80" s="38"/>
      <c r="T80" s="38"/>
      <c r="U80" s="38"/>
      <c r="V80" s="38"/>
      <c r="W80" s="38"/>
      <c r="X80" s="38"/>
      <c r="Y80" s="38"/>
      <c r="Z80" s="38"/>
      <c r="AA80" s="38"/>
      <c r="AB80" s="38"/>
      <c r="AC80" s="38"/>
      <c r="AD80" s="38"/>
      <c r="AE80" s="38"/>
      <c r="AF80" s="38"/>
      <c r="AG80" s="38"/>
      <c r="AH80" s="38"/>
      <c r="AI80" s="38"/>
      <c r="AJ80" s="38"/>
      <c r="AK80" s="38"/>
      <c r="AL80" s="38"/>
      <c r="AM80" s="38"/>
      <c r="AN80" s="38"/>
      <c r="AO80" s="92"/>
    </row>
    <row r="81" spans="1:41" s="40" customFormat="1" ht="26" x14ac:dyDescent="0.35">
      <c r="A81" s="25"/>
      <c r="B81" s="1123"/>
      <c r="C81" s="1167"/>
      <c r="D81" s="437"/>
      <c r="E81" s="381"/>
      <c r="F81" s="441"/>
      <c r="G81" s="1125"/>
      <c r="H81" s="56">
        <v>1</v>
      </c>
      <c r="I81" s="57">
        <v>1</v>
      </c>
      <c r="J81" s="166"/>
      <c r="K81" s="64" t="s">
        <v>173</v>
      </c>
      <c r="L81" s="95"/>
      <c r="M81" s="61"/>
      <c r="N81" s="60"/>
      <c r="O81" s="741" t="s">
        <v>136</v>
      </c>
      <c r="P81" s="191" t="s">
        <v>174</v>
      </c>
      <c r="Q81" s="25"/>
      <c r="R81" s="37"/>
      <c r="S81" s="38"/>
      <c r="T81" s="38"/>
      <c r="U81" s="38"/>
      <c r="V81" s="38"/>
      <c r="W81" s="38"/>
      <c r="X81" s="38"/>
      <c r="Y81" s="38"/>
      <c r="Z81" s="38"/>
      <c r="AA81" s="38"/>
      <c r="AB81" s="38"/>
      <c r="AC81" s="38"/>
      <c r="AD81" s="38"/>
      <c r="AE81" s="38"/>
      <c r="AF81" s="38"/>
      <c r="AG81" s="38"/>
      <c r="AH81" s="38"/>
      <c r="AI81" s="38"/>
      <c r="AJ81" s="38"/>
      <c r="AK81" s="38"/>
      <c r="AL81" s="38"/>
      <c r="AM81" s="38"/>
      <c r="AN81" s="38"/>
      <c r="AO81" s="92"/>
    </row>
    <row r="82" spans="1:41" s="40" customFormat="1" ht="39" x14ac:dyDescent="0.35">
      <c r="A82" s="25"/>
      <c r="B82" s="1123"/>
      <c r="C82" s="1167"/>
      <c r="D82" s="580"/>
      <c r="E82" s="381"/>
      <c r="F82" s="581"/>
      <c r="G82" s="1125"/>
      <c r="H82" s="56">
        <v>1</v>
      </c>
      <c r="I82" s="57">
        <v>1</v>
      </c>
      <c r="J82" s="166">
        <v>26</v>
      </c>
      <c r="K82" s="378" t="s">
        <v>175</v>
      </c>
      <c r="L82" s="582"/>
      <c r="M82" s="121"/>
      <c r="N82" s="120"/>
      <c r="O82" s="159" t="s">
        <v>136</v>
      </c>
      <c r="P82" s="329" t="s">
        <v>176</v>
      </c>
      <c r="Q82" s="25"/>
      <c r="R82" s="37"/>
      <c r="S82" s="38"/>
      <c r="T82" s="38"/>
      <c r="U82" s="38"/>
      <c r="V82" s="38"/>
      <c r="W82" s="38"/>
      <c r="X82" s="38"/>
      <c r="Y82" s="38"/>
      <c r="Z82" s="38"/>
      <c r="AA82" s="38"/>
      <c r="AB82" s="38"/>
      <c r="AC82" s="38"/>
      <c r="AD82" s="38"/>
      <c r="AE82" s="38"/>
      <c r="AF82" s="38"/>
      <c r="AG82" s="38"/>
      <c r="AH82" s="38"/>
      <c r="AI82" s="38"/>
      <c r="AJ82" s="38"/>
      <c r="AK82" s="38"/>
      <c r="AL82" s="38"/>
      <c r="AM82" s="38"/>
      <c r="AN82" s="38"/>
      <c r="AO82" s="92"/>
    </row>
    <row r="83" spans="1:41" s="40" customFormat="1" ht="39.5" thickBot="1" x14ac:dyDescent="0.4">
      <c r="A83" s="25"/>
      <c r="B83" s="1123"/>
      <c r="C83" s="1167"/>
      <c r="D83" s="281"/>
      <c r="E83" s="158"/>
      <c r="F83" s="426"/>
      <c r="G83" s="1125"/>
      <c r="H83" s="283">
        <v>1</v>
      </c>
      <c r="I83" s="359">
        <v>1</v>
      </c>
      <c r="J83" s="377">
        <v>35</v>
      </c>
      <c r="K83" s="378" t="s">
        <v>177</v>
      </c>
      <c r="L83" s="363"/>
      <c r="M83" s="121"/>
      <c r="N83" s="120"/>
      <c r="O83" s="159" t="s">
        <v>136</v>
      </c>
      <c r="P83" s="329" t="s">
        <v>178</v>
      </c>
      <c r="Q83" s="25"/>
      <c r="R83" s="37"/>
      <c r="S83" s="38"/>
      <c r="T83" s="38"/>
      <c r="U83" s="38"/>
      <c r="V83" s="38"/>
      <c r="W83" s="38"/>
      <c r="X83" s="38"/>
      <c r="Y83" s="38"/>
      <c r="Z83" s="38"/>
      <c r="AA83" s="38"/>
      <c r="AB83" s="38"/>
      <c r="AC83" s="38"/>
      <c r="AD83" s="38"/>
      <c r="AE83" s="38"/>
      <c r="AF83" s="38"/>
      <c r="AG83" s="38"/>
      <c r="AH83" s="38"/>
      <c r="AI83" s="38"/>
      <c r="AJ83" s="38"/>
      <c r="AK83" s="38"/>
      <c r="AL83" s="38"/>
      <c r="AM83" s="38"/>
      <c r="AN83" s="38"/>
      <c r="AO83" s="92"/>
    </row>
    <row r="84" spans="1:41" s="40" customFormat="1" ht="39.5" thickBot="1" x14ac:dyDescent="0.4">
      <c r="A84" s="25"/>
      <c r="B84" s="1123"/>
      <c r="C84" s="1166" t="s">
        <v>93</v>
      </c>
      <c r="D84" s="182"/>
      <c r="E84" s="183"/>
      <c r="F84" s="231" t="s">
        <v>112</v>
      </c>
      <c r="G84" s="1115">
        <v>4</v>
      </c>
      <c r="H84" s="185">
        <v>1</v>
      </c>
      <c r="I84" s="186">
        <v>1</v>
      </c>
      <c r="J84" s="232"/>
      <c r="K84" s="218" t="s">
        <v>179</v>
      </c>
      <c r="L84" s="188"/>
      <c r="M84" s="189"/>
      <c r="N84" s="188"/>
      <c r="O84" s="739" t="s">
        <v>93</v>
      </c>
      <c r="P84" s="190" t="s">
        <v>168</v>
      </c>
      <c r="Q84" s="25"/>
      <c r="R84" s="37"/>
      <c r="S84" s="38"/>
      <c r="T84" s="38"/>
      <c r="U84" s="38"/>
      <c r="V84" s="38"/>
      <c r="W84" s="38"/>
      <c r="X84" s="38"/>
      <c r="Y84" s="38"/>
      <c r="Z84" s="38"/>
      <c r="AA84" s="38"/>
      <c r="AB84" s="38"/>
      <c r="AC84" s="38"/>
      <c r="AD84" s="38"/>
      <c r="AE84" s="38"/>
      <c r="AF84" s="38"/>
      <c r="AG84" s="38"/>
      <c r="AH84" s="38"/>
      <c r="AI84" s="38"/>
      <c r="AJ84" s="38"/>
      <c r="AK84" s="38"/>
      <c r="AL84" s="38"/>
      <c r="AM84" s="38"/>
      <c r="AN84" s="38"/>
      <c r="AO84" s="92"/>
    </row>
    <row r="85" spans="1:41" s="40" customFormat="1" ht="39" x14ac:dyDescent="0.35">
      <c r="A85" s="25"/>
      <c r="B85" s="1123"/>
      <c r="C85" s="1167"/>
      <c r="D85" s="52"/>
      <c r="E85" s="94"/>
      <c r="F85" s="79" t="s">
        <v>112</v>
      </c>
      <c r="G85" s="1125"/>
      <c r="H85" s="56">
        <v>1</v>
      </c>
      <c r="I85" s="57">
        <v>1</v>
      </c>
      <c r="J85" s="58"/>
      <c r="K85" s="59" t="s">
        <v>180</v>
      </c>
      <c r="L85" s="60"/>
      <c r="M85" s="61"/>
      <c r="N85" s="60"/>
      <c r="O85" s="741" t="s">
        <v>93</v>
      </c>
      <c r="P85" s="190" t="s">
        <v>168</v>
      </c>
      <c r="Q85" s="25"/>
      <c r="R85" s="37"/>
      <c r="S85" s="38"/>
      <c r="T85" s="38"/>
      <c r="U85" s="38"/>
      <c r="V85" s="38"/>
      <c r="W85" s="38"/>
      <c r="X85" s="38"/>
      <c r="Y85" s="38"/>
      <c r="Z85" s="38"/>
      <c r="AA85" s="38"/>
      <c r="AB85" s="38"/>
      <c r="AC85" s="38"/>
      <c r="AD85" s="38"/>
      <c r="AE85" s="38"/>
      <c r="AF85" s="38"/>
      <c r="AG85" s="38"/>
      <c r="AH85" s="38"/>
      <c r="AI85" s="38"/>
      <c r="AJ85" s="38"/>
      <c r="AK85" s="38"/>
      <c r="AL85" s="38"/>
      <c r="AM85" s="38"/>
      <c r="AN85" s="38"/>
      <c r="AO85" s="92"/>
    </row>
    <row r="86" spans="1:41" s="40" customFormat="1" ht="39" x14ac:dyDescent="0.35">
      <c r="A86" s="25"/>
      <c r="B86" s="1123"/>
      <c r="C86" s="1167"/>
      <c r="D86" s="52"/>
      <c r="E86" s="158"/>
      <c r="F86" s="79"/>
      <c r="G86" s="1125"/>
      <c r="H86" s="56">
        <v>1</v>
      </c>
      <c r="I86" s="57">
        <v>1</v>
      </c>
      <c r="J86" s="58"/>
      <c r="K86" s="59" t="s">
        <v>181</v>
      </c>
      <c r="L86" s="60"/>
      <c r="M86" s="61"/>
      <c r="N86" s="60"/>
      <c r="O86" s="164" t="s">
        <v>93</v>
      </c>
      <c r="P86" s="329" t="s">
        <v>182</v>
      </c>
      <c r="Q86" s="25"/>
      <c r="R86" s="37"/>
      <c r="S86" s="38"/>
      <c r="T86" s="38"/>
      <c r="U86" s="38"/>
      <c r="V86" s="38"/>
      <c r="W86" s="38"/>
      <c r="X86" s="38"/>
      <c r="Y86" s="38"/>
      <c r="Z86" s="38"/>
      <c r="AA86" s="38"/>
      <c r="AB86" s="38"/>
      <c r="AC86" s="38"/>
      <c r="AD86" s="38"/>
      <c r="AE86" s="38"/>
      <c r="AF86" s="38"/>
      <c r="AG86" s="38"/>
      <c r="AH86" s="38"/>
      <c r="AI86" s="38"/>
      <c r="AJ86" s="38"/>
      <c r="AK86" s="38"/>
      <c r="AL86" s="38"/>
      <c r="AM86" s="38"/>
      <c r="AN86" s="38"/>
      <c r="AO86" s="92"/>
    </row>
    <row r="87" spans="1:41" s="40" customFormat="1" ht="65" x14ac:dyDescent="0.35">
      <c r="A87" s="25"/>
      <c r="B87" s="1123"/>
      <c r="C87" s="1167"/>
      <c r="D87" s="281"/>
      <c r="E87" s="158"/>
      <c r="F87" s="426"/>
      <c r="G87" s="1125"/>
      <c r="H87" s="283">
        <v>2</v>
      </c>
      <c r="I87" s="284"/>
      <c r="J87" s="166"/>
      <c r="K87" s="67" t="s">
        <v>183</v>
      </c>
      <c r="L87" s="120"/>
      <c r="M87" s="121"/>
      <c r="N87" s="120"/>
      <c r="O87" s="672" t="s">
        <v>93</v>
      </c>
      <c r="P87" s="578" t="s">
        <v>184</v>
      </c>
      <c r="Q87" s="25"/>
      <c r="R87" s="37"/>
      <c r="S87" s="38"/>
      <c r="T87" s="38"/>
      <c r="U87" s="38"/>
      <c r="V87" s="38"/>
      <c r="W87" s="38"/>
      <c r="X87" s="38"/>
      <c r="Y87" s="38"/>
      <c r="Z87" s="38"/>
      <c r="AA87" s="38"/>
      <c r="AB87" s="38"/>
      <c r="AC87" s="38"/>
      <c r="AD87" s="38"/>
      <c r="AE87" s="38"/>
      <c r="AF87" s="38"/>
      <c r="AG87" s="38"/>
      <c r="AH87" s="38"/>
      <c r="AI87" s="38"/>
      <c r="AJ87" s="38"/>
      <c r="AK87" s="38"/>
      <c r="AL87" s="38"/>
      <c r="AM87" s="38"/>
      <c r="AN87" s="38"/>
      <c r="AO87" s="92"/>
    </row>
    <row r="88" spans="1:41" s="40" customFormat="1" ht="26" x14ac:dyDescent="0.35">
      <c r="A88" s="25"/>
      <c r="B88" s="1123"/>
      <c r="C88" s="1167"/>
      <c r="D88" s="281"/>
      <c r="E88" s="158"/>
      <c r="F88" s="426"/>
      <c r="G88" s="1125"/>
      <c r="H88" s="283">
        <v>1</v>
      </c>
      <c r="I88" s="284">
        <v>1</v>
      </c>
      <c r="J88" s="166">
        <v>22</v>
      </c>
      <c r="K88" s="59" t="s">
        <v>185</v>
      </c>
      <c r="L88" s="120"/>
      <c r="M88" s="121"/>
      <c r="N88" s="120"/>
      <c r="O88" s="672" t="s">
        <v>93</v>
      </c>
      <c r="P88" s="329" t="s">
        <v>186</v>
      </c>
      <c r="Q88" s="25"/>
      <c r="R88" s="37"/>
      <c r="S88" s="38"/>
      <c r="T88" s="38"/>
      <c r="U88" s="38"/>
      <c r="V88" s="38"/>
      <c r="W88" s="38"/>
      <c r="X88" s="38"/>
      <c r="Y88" s="38"/>
      <c r="Z88" s="38"/>
      <c r="AA88" s="38"/>
      <c r="AB88" s="38"/>
      <c r="AC88" s="38"/>
      <c r="AD88" s="38"/>
      <c r="AE88" s="38"/>
      <c r="AF88" s="38"/>
      <c r="AG88" s="38"/>
      <c r="AH88" s="38"/>
      <c r="AI88" s="38"/>
      <c r="AJ88" s="38"/>
      <c r="AK88" s="38"/>
      <c r="AL88" s="38"/>
      <c r="AM88" s="38"/>
      <c r="AN88" s="38"/>
      <c r="AO88" s="92"/>
    </row>
    <row r="89" spans="1:41" s="40" customFormat="1" ht="39" x14ac:dyDescent="0.35">
      <c r="A89" s="25"/>
      <c r="B89" s="1123"/>
      <c r="C89" s="1167"/>
      <c r="D89" s="281"/>
      <c r="E89" s="158"/>
      <c r="F89" s="426"/>
      <c r="G89" s="1125"/>
      <c r="H89" s="283">
        <v>1</v>
      </c>
      <c r="I89" s="284">
        <v>1</v>
      </c>
      <c r="J89" s="166">
        <v>21</v>
      </c>
      <c r="K89" s="59" t="s">
        <v>187</v>
      </c>
      <c r="L89" s="120"/>
      <c r="M89" s="121"/>
      <c r="N89" s="120"/>
      <c r="O89" s="672" t="s">
        <v>93</v>
      </c>
      <c r="P89" s="329" t="s">
        <v>186</v>
      </c>
      <c r="Q89" s="25"/>
      <c r="R89" s="37"/>
      <c r="S89" s="38"/>
      <c r="T89" s="38"/>
      <c r="U89" s="38"/>
      <c r="V89" s="38"/>
      <c r="W89" s="38"/>
      <c r="X89" s="38"/>
      <c r="Y89" s="38"/>
      <c r="Z89" s="38"/>
      <c r="AA89" s="38"/>
      <c r="AB89" s="38"/>
      <c r="AC89" s="38"/>
      <c r="AD89" s="38"/>
      <c r="AE89" s="38"/>
      <c r="AF89" s="38"/>
      <c r="AG89" s="38"/>
      <c r="AH89" s="38"/>
      <c r="AI89" s="38"/>
      <c r="AJ89" s="38"/>
      <c r="AK89" s="38"/>
      <c r="AL89" s="38"/>
      <c r="AM89" s="38"/>
      <c r="AN89" s="38"/>
      <c r="AO89" s="92"/>
    </row>
    <row r="90" spans="1:41" s="40" customFormat="1" ht="26.5" thickBot="1" x14ac:dyDescent="0.4">
      <c r="A90" s="25"/>
      <c r="B90" s="1123"/>
      <c r="C90" s="1168"/>
      <c r="D90" s="281"/>
      <c r="E90" s="158"/>
      <c r="F90" s="426"/>
      <c r="G90" s="1125"/>
      <c r="H90" s="283">
        <v>1</v>
      </c>
      <c r="I90" s="284">
        <v>1</v>
      </c>
      <c r="J90" s="166">
        <v>37</v>
      </c>
      <c r="K90" s="64" t="s">
        <v>188</v>
      </c>
      <c r="L90" s="120"/>
      <c r="M90" s="121"/>
      <c r="N90" s="120"/>
      <c r="O90" s="672" t="s">
        <v>93</v>
      </c>
      <c r="P90" s="329" t="s">
        <v>176</v>
      </c>
      <c r="Q90" s="25"/>
      <c r="R90" s="37"/>
      <c r="S90" s="38"/>
      <c r="T90" s="38"/>
      <c r="U90" s="38"/>
      <c r="V90" s="38"/>
      <c r="W90" s="38"/>
      <c r="X90" s="38"/>
      <c r="Y90" s="38"/>
      <c r="Z90" s="38"/>
      <c r="AA90" s="38"/>
      <c r="AB90" s="38"/>
      <c r="AC90" s="38"/>
      <c r="AD90" s="38"/>
      <c r="AE90" s="38"/>
      <c r="AF90" s="38"/>
      <c r="AG90" s="38"/>
      <c r="AH90" s="38"/>
      <c r="AI90" s="38"/>
      <c r="AJ90" s="38"/>
      <c r="AK90" s="38"/>
      <c r="AL90" s="38"/>
      <c r="AM90" s="38"/>
      <c r="AN90" s="38"/>
      <c r="AO90" s="92"/>
    </row>
    <row r="91" spans="1:41" s="40" customFormat="1" ht="39" x14ac:dyDescent="0.35">
      <c r="A91" s="25"/>
      <c r="B91" s="1123"/>
      <c r="C91" s="1172" t="s">
        <v>122</v>
      </c>
      <c r="D91" s="694"/>
      <c r="E91" s="183"/>
      <c r="F91" s="695" t="s">
        <v>112</v>
      </c>
      <c r="G91" s="698">
        <v>1</v>
      </c>
      <c r="H91" s="699">
        <v>1</v>
      </c>
      <c r="I91" s="700">
        <v>1</v>
      </c>
      <c r="J91" s="703"/>
      <c r="K91" s="583" t="s">
        <v>189</v>
      </c>
      <c r="L91" s="354"/>
      <c r="M91" s="355"/>
      <c r="N91" s="705"/>
      <c r="O91" s="739" t="s">
        <v>122</v>
      </c>
      <c r="P91" s="707" t="s">
        <v>190</v>
      </c>
      <c r="Q91" s="25"/>
      <c r="R91" s="37"/>
      <c r="S91" s="38"/>
      <c r="T91" s="38"/>
      <c r="U91" s="38"/>
      <c r="V91" s="38"/>
      <c r="W91" s="38"/>
      <c r="X91" s="38"/>
      <c r="Y91" s="38"/>
      <c r="Z91" s="38"/>
      <c r="AA91" s="38"/>
      <c r="AB91" s="38"/>
      <c r="AC91" s="38"/>
      <c r="AD91" s="38"/>
      <c r="AE91" s="38"/>
      <c r="AF91" s="38"/>
      <c r="AG91" s="38"/>
      <c r="AH91" s="38"/>
      <c r="AI91" s="38"/>
      <c r="AJ91" s="38"/>
      <c r="AK91" s="38"/>
      <c r="AL91" s="38"/>
      <c r="AM91" s="38"/>
      <c r="AN91" s="38"/>
      <c r="AO91" s="92"/>
    </row>
    <row r="92" spans="1:41" s="40" customFormat="1" ht="39.5" thickBot="1" x14ac:dyDescent="0.4">
      <c r="A92" s="25"/>
      <c r="B92" s="1123"/>
      <c r="C92" s="1173"/>
      <c r="D92" s="696"/>
      <c r="E92" s="203"/>
      <c r="F92" s="697"/>
      <c r="G92" s="698"/>
      <c r="H92" s="701">
        <v>1</v>
      </c>
      <c r="I92" s="702"/>
      <c r="J92" s="402"/>
      <c r="K92" s="704" t="s">
        <v>191</v>
      </c>
      <c r="L92" s="318"/>
      <c r="M92" s="319"/>
      <c r="N92" s="706"/>
      <c r="O92" s="740" t="s">
        <v>122</v>
      </c>
      <c r="P92" s="708" t="s">
        <v>192</v>
      </c>
      <c r="Q92" s="25"/>
      <c r="R92" s="37"/>
      <c r="S92" s="38"/>
      <c r="T92" s="38"/>
      <c r="U92" s="38"/>
      <c r="V92" s="38"/>
      <c r="W92" s="38"/>
      <c r="X92" s="38"/>
      <c r="Y92" s="38"/>
      <c r="Z92" s="38"/>
      <c r="AA92" s="38"/>
      <c r="AB92" s="38"/>
      <c r="AC92" s="38"/>
      <c r="AD92" s="38"/>
      <c r="AE92" s="38"/>
      <c r="AF92" s="38"/>
      <c r="AG92" s="38"/>
      <c r="AH92" s="38"/>
      <c r="AI92" s="38"/>
      <c r="AJ92" s="38"/>
      <c r="AK92" s="38"/>
      <c r="AL92" s="38"/>
      <c r="AM92" s="38"/>
      <c r="AN92" s="38"/>
      <c r="AO92" s="92"/>
    </row>
    <row r="93" spans="1:41" s="40" customFormat="1" ht="39.5" thickBot="1" x14ac:dyDescent="0.4">
      <c r="A93" s="25"/>
      <c r="B93" s="1123"/>
      <c r="C93" s="205" t="s">
        <v>124</v>
      </c>
      <c r="D93" s="220"/>
      <c r="E93" s="693"/>
      <c r="F93" s="267" t="s">
        <v>112</v>
      </c>
      <c r="G93" s="268">
        <v>1</v>
      </c>
      <c r="H93" s="223">
        <v>1</v>
      </c>
      <c r="I93" s="224">
        <v>1</v>
      </c>
      <c r="J93" s="269"/>
      <c r="K93" s="226" t="s">
        <v>193</v>
      </c>
      <c r="L93" s="227"/>
      <c r="M93" s="228"/>
      <c r="N93" s="227"/>
      <c r="O93" s="736" t="s">
        <v>124</v>
      </c>
      <c r="P93" s="229" t="s">
        <v>194</v>
      </c>
      <c r="Q93" s="25"/>
      <c r="R93" s="37"/>
      <c r="S93" s="38"/>
      <c r="T93" s="38"/>
      <c r="U93" s="38"/>
      <c r="V93" s="38"/>
      <c r="W93" s="38"/>
      <c r="X93" s="38"/>
      <c r="Y93" s="38"/>
      <c r="Z93" s="38"/>
      <c r="AA93" s="38"/>
      <c r="AB93" s="38"/>
      <c r="AC93" s="38"/>
      <c r="AD93" s="38"/>
      <c r="AE93" s="38"/>
      <c r="AF93" s="38"/>
      <c r="AG93" s="38"/>
      <c r="AH93" s="38"/>
      <c r="AI93" s="38"/>
      <c r="AJ93" s="38"/>
      <c r="AK93" s="38"/>
      <c r="AL93" s="38"/>
      <c r="AM93" s="38"/>
      <c r="AN93" s="38"/>
      <c r="AO93" s="92"/>
    </row>
    <row r="94" spans="1:41" s="40" customFormat="1" ht="39.5" thickBot="1" x14ac:dyDescent="0.4">
      <c r="A94" s="25"/>
      <c r="B94" s="1123"/>
      <c r="C94" s="205" t="s">
        <v>128</v>
      </c>
      <c r="D94" s="206"/>
      <c r="E94" s="236"/>
      <c r="F94" s="237" t="s">
        <v>112</v>
      </c>
      <c r="G94" s="209">
        <v>1</v>
      </c>
      <c r="H94" s="210">
        <v>1</v>
      </c>
      <c r="I94" s="211">
        <v>1</v>
      </c>
      <c r="J94" s="238">
        <v>28</v>
      </c>
      <c r="K94" s="216" t="s">
        <v>195</v>
      </c>
      <c r="L94" s="213"/>
      <c r="M94" s="214"/>
      <c r="N94" s="213"/>
      <c r="O94" s="205" t="s">
        <v>128</v>
      </c>
      <c r="P94" s="215" t="s">
        <v>196</v>
      </c>
      <c r="Q94" s="25"/>
      <c r="R94" s="37"/>
      <c r="S94" s="38"/>
      <c r="T94" s="38"/>
      <c r="U94" s="38"/>
      <c r="V94" s="38"/>
      <c r="W94" s="38"/>
      <c r="X94" s="38"/>
      <c r="Y94" s="38"/>
      <c r="Z94" s="38"/>
      <c r="AA94" s="38"/>
      <c r="AB94" s="38"/>
      <c r="AC94" s="38"/>
      <c r="AD94" s="38"/>
      <c r="AE94" s="38"/>
      <c r="AF94" s="38"/>
      <c r="AG94" s="38"/>
      <c r="AH94" s="38"/>
      <c r="AI94" s="38"/>
      <c r="AJ94" s="38"/>
      <c r="AK94" s="38"/>
      <c r="AL94" s="38"/>
      <c r="AM94" s="38"/>
      <c r="AN94" s="38"/>
      <c r="AO94" s="92"/>
    </row>
    <row r="95" spans="1:41" s="40" customFormat="1" ht="39" x14ac:dyDescent="0.35">
      <c r="A95" s="25"/>
      <c r="B95" s="1123"/>
      <c r="C95" s="1166" t="s">
        <v>95</v>
      </c>
      <c r="D95" s="182"/>
      <c r="E95" s="183"/>
      <c r="F95" s="231" t="s">
        <v>112</v>
      </c>
      <c r="G95" s="1115">
        <v>3</v>
      </c>
      <c r="H95" s="185">
        <v>1</v>
      </c>
      <c r="I95" s="186">
        <v>1</v>
      </c>
      <c r="J95" s="232">
        <v>21</v>
      </c>
      <c r="K95" s="218" t="s">
        <v>197</v>
      </c>
      <c r="L95" s="280" t="s">
        <v>198</v>
      </c>
      <c r="M95" s="189"/>
      <c r="N95" s="709"/>
      <c r="O95" s="739" t="s">
        <v>95</v>
      </c>
      <c r="P95" s="712" t="s">
        <v>196</v>
      </c>
      <c r="Q95" s="25"/>
      <c r="R95" s="37"/>
      <c r="S95" s="38"/>
      <c r="T95" s="38"/>
      <c r="U95" s="38"/>
      <c r="V95" s="38"/>
      <c r="W95" s="38"/>
      <c r="X95" s="38"/>
      <c r="Y95" s="38"/>
      <c r="Z95" s="38"/>
      <c r="AA95" s="38"/>
      <c r="AB95" s="38"/>
      <c r="AC95" s="38"/>
      <c r="AD95" s="38"/>
      <c r="AE95" s="38"/>
      <c r="AF95" s="38"/>
      <c r="AG95" s="38"/>
      <c r="AH95" s="38"/>
      <c r="AI95" s="38"/>
      <c r="AJ95" s="38"/>
      <c r="AK95" s="38"/>
      <c r="AL95" s="38"/>
      <c r="AM95" s="38"/>
      <c r="AN95" s="38"/>
      <c r="AO95" s="92"/>
    </row>
    <row r="96" spans="1:41" s="40" customFormat="1" ht="39" x14ac:dyDescent="0.35">
      <c r="A96" s="25"/>
      <c r="B96" s="1123"/>
      <c r="C96" s="1167"/>
      <c r="D96" s="52"/>
      <c r="E96" s="94"/>
      <c r="F96" s="79" t="s">
        <v>112</v>
      </c>
      <c r="G96" s="1125"/>
      <c r="H96" s="56">
        <v>1</v>
      </c>
      <c r="I96" s="57">
        <v>1</v>
      </c>
      <c r="J96" s="58">
        <v>13</v>
      </c>
      <c r="K96" s="59" t="s">
        <v>199</v>
      </c>
      <c r="L96" s="96" t="s">
        <v>200</v>
      </c>
      <c r="M96" s="61"/>
      <c r="N96" s="710"/>
      <c r="O96" s="715" t="s">
        <v>95</v>
      </c>
      <c r="P96" s="713" t="s">
        <v>174</v>
      </c>
      <c r="Q96" s="25"/>
      <c r="R96" s="37"/>
      <c r="S96" s="38"/>
      <c r="T96" s="38"/>
      <c r="U96" s="38"/>
      <c r="V96" s="38"/>
      <c r="W96" s="38"/>
      <c r="X96" s="38"/>
      <c r="Y96" s="38"/>
      <c r="Z96" s="38"/>
      <c r="AA96" s="38"/>
      <c r="AB96" s="38"/>
      <c r="AC96" s="38"/>
      <c r="AD96" s="38"/>
      <c r="AE96" s="38"/>
      <c r="AF96" s="38"/>
      <c r="AG96" s="38"/>
      <c r="AH96" s="38"/>
      <c r="AI96" s="38"/>
      <c r="AJ96" s="38"/>
      <c r="AK96" s="38"/>
      <c r="AL96" s="38"/>
      <c r="AM96" s="38"/>
      <c r="AN96" s="38"/>
      <c r="AO96" s="92"/>
    </row>
    <row r="97" spans="1:41" s="40" customFormat="1" ht="39.5" thickBot="1" x14ac:dyDescent="0.4">
      <c r="A97" s="25"/>
      <c r="B97" s="1123"/>
      <c r="C97" s="1168"/>
      <c r="D97" s="192"/>
      <c r="E97" s="347"/>
      <c r="F97" s="234"/>
      <c r="G97" s="1116"/>
      <c r="H97" s="195">
        <v>1</v>
      </c>
      <c r="I97" s="196">
        <v>1</v>
      </c>
      <c r="J97" s="235"/>
      <c r="K97" s="204" t="s">
        <v>201</v>
      </c>
      <c r="L97" s="198"/>
      <c r="M97" s="199"/>
      <c r="N97" s="711"/>
      <c r="O97" s="740" t="s">
        <v>95</v>
      </c>
      <c r="P97" s="714" t="s">
        <v>196</v>
      </c>
      <c r="Q97" s="25"/>
      <c r="R97" s="37"/>
      <c r="S97" s="38"/>
      <c r="T97" s="38"/>
      <c r="U97" s="38"/>
      <c r="V97" s="38"/>
      <c r="W97" s="38"/>
      <c r="X97" s="38"/>
      <c r="Y97" s="38"/>
      <c r="Z97" s="38"/>
      <c r="AA97" s="38"/>
      <c r="AB97" s="38"/>
      <c r="AC97" s="38"/>
      <c r="AD97" s="38"/>
      <c r="AE97" s="38"/>
      <c r="AF97" s="38"/>
      <c r="AG97" s="38"/>
      <c r="AH97" s="38"/>
      <c r="AI97" s="38"/>
      <c r="AJ97" s="38"/>
      <c r="AK97" s="38"/>
      <c r="AL97" s="38"/>
      <c r="AM97" s="38"/>
      <c r="AN97" s="38"/>
      <c r="AO97" s="92"/>
    </row>
    <row r="98" spans="1:41" s="40" customFormat="1" ht="39" x14ac:dyDescent="0.35">
      <c r="A98" s="25"/>
      <c r="B98" s="1123"/>
      <c r="C98" s="1166" t="s">
        <v>98</v>
      </c>
      <c r="D98" s="182"/>
      <c r="E98" s="183"/>
      <c r="F98" s="231" t="s">
        <v>112</v>
      </c>
      <c r="G98" s="1115">
        <v>2</v>
      </c>
      <c r="H98" s="185">
        <v>1</v>
      </c>
      <c r="I98" s="186">
        <v>1</v>
      </c>
      <c r="J98" s="232"/>
      <c r="K98" s="218" t="s">
        <v>202</v>
      </c>
      <c r="L98" s="683" t="s">
        <v>203</v>
      </c>
      <c r="M98" s="309"/>
      <c r="N98" s="308"/>
      <c r="O98" s="735" t="s">
        <v>98</v>
      </c>
      <c r="P98" s="310" t="s">
        <v>204</v>
      </c>
      <c r="Q98" s="25"/>
      <c r="R98" s="37"/>
      <c r="S98" s="38"/>
      <c r="T98" s="38"/>
      <c r="U98" s="38"/>
      <c r="V98" s="38"/>
      <c r="W98" s="38"/>
      <c r="X98" s="38"/>
      <c r="Y98" s="38"/>
      <c r="Z98" s="38"/>
      <c r="AA98" s="38"/>
      <c r="AB98" s="38"/>
      <c r="AC98" s="38"/>
      <c r="AD98" s="38"/>
      <c r="AE98" s="38"/>
      <c r="AF98" s="38"/>
      <c r="AG98" s="38"/>
      <c r="AH98" s="38"/>
      <c r="AI98" s="38"/>
      <c r="AJ98" s="38"/>
      <c r="AK98" s="38"/>
      <c r="AL98" s="38"/>
      <c r="AM98" s="38"/>
      <c r="AN98" s="38"/>
      <c r="AO98" s="92"/>
    </row>
    <row r="99" spans="1:41" s="40" customFormat="1" ht="26" x14ac:dyDescent="0.35">
      <c r="A99" s="25"/>
      <c r="B99" s="1123"/>
      <c r="C99" s="1167"/>
      <c r="D99" s="242"/>
      <c r="E99" s="93"/>
      <c r="F99" s="244"/>
      <c r="G99" s="1125"/>
      <c r="H99" s="246">
        <v>1</v>
      </c>
      <c r="I99" s="247">
        <v>1</v>
      </c>
      <c r="J99" s="248">
        <v>32</v>
      </c>
      <c r="K99" s="681" t="s">
        <v>205</v>
      </c>
      <c r="L99" s="68" t="s">
        <v>206</v>
      </c>
      <c r="M99" s="294"/>
      <c r="N99" s="68"/>
      <c r="O99" s="684" t="s">
        <v>98</v>
      </c>
      <c r="P99" s="311" t="s">
        <v>207</v>
      </c>
      <c r="Q99" s="25"/>
      <c r="R99" s="37"/>
      <c r="S99" s="38"/>
      <c r="T99" s="38"/>
      <c r="U99" s="38"/>
      <c r="V99" s="38"/>
      <c r="W99" s="38"/>
      <c r="X99" s="38"/>
      <c r="Y99" s="38"/>
      <c r="Z99" s="38"/>
      <c r="AA99" s="38"/>
      <c r="AB99" s="38"/>
      <c r="AC99" s="38"/>
      <c r="AD99" s="38"/>
      <c r="AE99" s="38"/>
      <c r="AF99" s="38"/>
      <c r="AG99" s="38"/>
      <c r="AH99" s="38"/>
      <c r="AI99" s="38"/>
      <c r="AJ99" s="38"/>
      <c r="AK99" s="38"/>
      <c r="AL99" s="38"/>
      <c r="AM99" s="38"/>
      <c r="AN99" s="38"/>
      <c r="AO99" s="92"/>
    </row>
    <row r="100" spans="1:41" s="40" customFormat="1" ht="39" x14ac:dyDescent="0.35">
      <c r="A100" s="25"/>
      <c r="B100" s="1123"/>
      <c r="C100" s="1167"/>
      <c r="D100" s="242"/>
      <c r="E100" s="93"/>
      <c r="F100" s="244"/>
      <c r="G100" s="1125"/>
      <c r="H100" s="246">
        <v>1</v>
      </c>
      <c r="I100" s="247">
        <v>1</v>
      </c>
      <c r="J100" s="248">
        <v>29</v>
      </c>
      <c r="K100" s="681" t="s">
        <v>208</v>
      </c>
      <c r="L100" s="68"/>
      <c r="M100" s="294"/>
      <c r="N100" s="68"/>
      <c r="O100" s="684" t="s">
        <v>98</v>
      </c>
      <c r="P100" s="682" t="s">
        <v>209</v>
      </c>
      <c r="Q100" s="25"/>
      <c r="R100" s="37"/>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92"/>
    </row>
    <row r="101" spans="1:41" s="40" customFormat="1" ht="39.5" thickBot="1" x14ac:dyDescent="0.4">
      <c r="A101" s="25"/>
      <c r="B101" s="1123"/>
      <c r="C101" s="1168"/>
      <c r="D101" s="192"/>
      <c r="E101" s="233"/>
      <c r="F101" s="234" t="s">
        <v>112</v>
      </c>
      <c r="G101" s="1116"/>
      <c r="H101" s="195">
        <v>1</v>
      </c>
      <c r="I101" s="196">
        <v>1</v>
      </c>
      <c r="J101" s="235">
        <v>11</v>
      </c>
      <c r="K101" s="226" t="s">
        <v>210</v>
      </c>
      <c r="L101" s="227"/>
      <c r="M101" s="228"/>
      <c r="N101" s="227"/>
      <c r="O101" s="447" t="s">
        <v>98</v>
      </c>
      <c r="P101" s="200" t="s">
        <v>204</v>
      </c>
      <c r="Q101" s="25"/>
      <c r="R101" s="37"/>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92"/>
    </row>
    <row r="102" spans="1:41" s="40" customFormat="1" ht="39" x14ac:dyDescent="0.35">
      <c r="A102" s="25"/>
      <c r="B102" s="1123"/>
      <c r="C102" s="1167" t="s">
        <v>103</v>
      </c>
      <c r="D102" s="160"/>
      <c r="E102" s="276"/>
      <c r="F102" s="162" t="s">
        <v>112</v>
      </c>
      <c r="G102" s="1125">
        <v>2</v>
      </c>
      <c r="H102" s="117">
        <v>1</v>
      </c>
      <c r="I102" s="118">
        <v>1</v>
      </c>
      <c r="J102" s="119"/>
      <c r="K102" s="66" t="s">
        <v>211</v>
      </c>
      <c r="L102" s="250"/>
      <c r="M102" s="251"/>
      <c r="N102" s="250"/>
      <c r="O102" s="451" t="s">
        <v>103</v>
      </c>
      <c r="P102" s="674" t="s">
        <v>204</v>
      </c>
      <c r="Q102" s="25"/>
      <c r="R102" s="37"/>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92"/>
    </row>
    <row r="103" spans="1:41" s="40" customFormat="1" ht="26" x14ac:dyDescent="0.35">
      <c r="A103" s="25"/>
      <c r="B103" s="1123"/>
      <c r="C103" s="1167"/>
      <c r="D103" s="242"/>
      <c r="E103" s="93"/>
      <c r="F103" s="244"/>
      <c r="G103" s="1125"/>
      <c r="H103" s="246">
        <v>1</v>
      </c>
      <c r="I103" s="247">
        <v>1</v>
      </c>
      <c r="J103" s="248">
        <v>30</v>
      </c>
      <c r="K103" s="681" t="s">
        <v>212</v>
      </c>
      <c r="L103" s="68"/>
      <c r="M103" s="294"/>
      <c r="N103" s="68"/>
      <c r="O103" s="295" t="s">
        <v>103</v>
      </c>
      <c r="P103" s="685" t="s">
        <v>207</v>
      </c>
      <c r="Q103" s="25"/>
      <c r="R103" s="37"/>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92"/>
    </row>
    <row r="104" spans="1:41" s="40" customFormat="1" ht="26" x14ac:dyDescent="0.35">
      <c r="A104" s="25"/>
      <c r="B104" s="1123"/>
      <c r="C104" s="1167"/>
      <c r="D104" s="242"/>
      <c r="E104" s="93"/>
      <c r="F104" s="244"/>
      <c r="G104" s="1125"/>
      <c r="H104" s="246">
        <v>1</v>
      </c>
      <c r="I104" s="247">
        <v>1</v>
      </c>
      <c r="J104" s="248">
        <v>32</v>
      </c>
      <c r="K104" s="681" t="s">
        <v>213</v>
      </c>
      <c r="L104" s="68"/>
      <c r="M104" s="294"/>
      <c r="N104" s="68"/>
      <c r="O104" s="295" t="s">
        <v>103</v>
      </c>
      <c r="P104" s="685" t="s">
        <v>209</v>
      </c>
      <c r="Q104" s="25"/>
      <c r="R104" s="37"/>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92"/>
    </row>
    <row r="105" spans="1:41" s="40" customFormat="1" ht="39.5" thickBot="1" x14ac:dyDescent="0.4">
      <c r="A105" s="25"/>
      <c r="B105" s="1123"/>
      <c r="C105" s="1168"/>
      <c r="D105" s="192"/>
      <c r="E105" s="233"/>
      <c r="F105" s="234" t="s">
        <v>112</v>
      </c>
      <c r="G105" s="1116"/>
      <c r="H105" s="195">
        <v>1</v>
      </c>
      <c r="I105" s="196">
        <v>1</v>
      </c>
      <c r="J105" s="235"/>
      <c r="K105" s="204" t="s">
        <v>214</v>
      </c>
      <c r="L105" s="227"/>
      <c r="M105" s="228"/>
      <c r="N105" s="227"/>
      <c r="O105" s="447" t="s">
        <v>103</v>
      </c>
      <c r="P105" s="200" t="s">
        <v>196</v>
      </c>
      <c r="Q105" s="25"/>
      <c r="R105" s="37"/>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92"/>
    </row>
    <row r="106" spans="1:41" s="40" customFormat="1" ht="39.5" thickBot="1" x14ac:dyDescent="0.4">
      <c r="A106" s="25"/>
      <c r="B106" s="1123"/>
      <c r="C106" s="205" t="s">
        <v>130</v>
      </c>
      <c r="D106" s="206"/>
      <c r="E106" s="236"/>
      <c r="F106" s="237" t="s">
        <v>112</v>
      </c>
      <c r="G106" s="209">
        <v>1</v>
      </c>
      <c r="H106" s="210">
        <v>1</v>
      </c>
      <c r="I106" s="211">
        <v>1</v>
      </c>
      <c r="J106" s="238"/>
      <c r="K106" s="213" t="s">
        <v>215</v>
      </c>
      <c r="L106" s="213"/>
      <c r="M106" s="214"/>
      <c r="N106" s="213"/>
      <c r="O106" s="450" t="s">
        <v>130</v>
      </c>
      <c r="P106" s="215" t="s">
        <v>216</v>
      </c>
      <c r="Q106" s="25"/>
      <c r="R106" s="37"/>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92"/>
    </row>
    <row r="107" spans="1:41" s="40" customFormat="1" ht="39.5" thickBot="1" x14ac:dyDescent="0.4">
      <c r="A107" s="25"/>
      <c r="B107" s="1123"/>
      <c r="C107" s="1166" t="s">
        <v>106</v>
      </c>
      <c r="D107" s="182"/>
      <c r="E107" s="289"/>
      <c r="F107" s="231" t="s">
        <v>112</v>
      </c>
      <c r="G107" s="1115">
        <v>4</v>
      </c>
      <c r="H107" s="185">
        <v>1</v>
      </c>
      <c r="I107" s="186">
        <v>1</v>
      </c>
      <c r="J107" s="232"/>
      <c r="K107" s="218" t="s">
        <v>217</v>
      </c>
      <c r="L107" s="188"/>
      <c r="M107" s="189"/>
      <c r="N107" s="188"/>
      <c r="O107" s="444" t="s">
        <v>106</v>
      </c>
      <c r="P107" s="190" t="s">
        <v>196</v>
      </c>
      <c r="Q107" s="25"/>
      <c r="R107" s="37"/>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92"/>
    </row>
    <row r="108" spans="1:41" s="40" customFormat="1" ht="39.5" thickBot="1" x14ac:dyDescent="0.4">
      <c r="A108" s="25"/>
      <c r="B108" s="1124"/>
      <c r="C108" s="1167"/>
      <c r="D108" s="52"/>
      <c r="E108" s="63"/>
      <c r="F108" s="79" t="s">
        <v>112</v>
      </c>
      <c r="G108" s="1125"/>
      <c r="H108" s="56">
        <v>1</v>
      </c>
      <c r="I108" s="57">
        <v>1</v>
      </c>
      <c r="J108" s="58"/>
      <c r="K108" s="59" t="s">
        <v>218</v>
      </c>
      <c r="L108" s="60"/>
      <c r="M108" s="61"/>
      <c r="N108" s="60"/>
      <c r="O108" s="328" t="s">
        <v>106</v>
      </c>
      <c r="P108" s="190" t="s">
        <v>196</v>
      </c>
      <c r="Q108" s="25"/>
      <c r="R108" s="37"/>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92"/>
    </row>
    <row r="109" spans="1:41" s="40" customFormat="1" ht="26" x14ac:dyDescent="0.35">
      <c r="A109" s="25"/>
      <c r="B109" s="39"/>
      <c r="C109" s="1167"/>
      <c r="D109" s="160"/>
      <c r="E109" s="161"/>
      <c r="F109" s="162"/>
      <c r="G109" s="1125"/>
      <c r="H109" s="117">
        <v>1</v>
      </c>
      <c r="I109" s="118">
        <v>1</v>
      </c>
      <c r="J109" s="119">
        <v>14</v>
      </c>
      <c r="K109" s="59" t="s">
        <v>219</v>
      </c>
      <c r="L109" s="250"/>
      <c r="M109" s="251"/>
      <c r="N109" s="250"/>
      <c r="O109" s="449" t="s">
        <v>106</v>
      </c>
      <c r="P109" s="329" t="s">
        <v>220</v>
      </c>
      <c r="Q109" s="25"/>
      <c r="R109" s="37"/>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92"/>
    </row>
    <row r="110" spans="1:41" s="40" customFormat="1" ht="39" x14ac:dyDescent="0.35">
      <c r="A110" s="25"/>
      <c r="B110" s="39"/>
      <c r="C110" s="1167"/>
      <c r="D110" s="242"/>
      <c r="E110" s="675"/>
      <c r="F110" s="244"/>
      <c r="G110" s="1125"/>
      <c r="H110" s="246">
        <v>1</v>
      </c>
      <c r="I110" s="247">
        <v>1</v>
      </c>
      <c r="J110" s="248">
        <v>30</v>
      </c>
      <c r="K110" s="681" t="s">
        <v>221</v>
      </c>
      <c r="L110" s="68"/>
      <c r="M110" s="294"/>
      <c r="N110" s="68"/>
      <c r="O110" s="295" t="s">
        <v>106</v>
      </c>
      <c r="P110" s="295" t="s">
        <v>209</v>
      </c>
      <c r="Q110" s="25"/>
      <c r="R110" s="37"/>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92"/>
    </row>
    <row r="111" spans="1:41" s="40" customFormat="1" ht="39" x14ac:dyDescent="0.35">
      <c r="A111" s="25"/>
      <c r="B111" s="39"/>
      <c r="C111" s="1167"/>
      <c r="D111" s="242"/>
      <c r="E111" s="675"/>
      <c r="F111" s="244"/>
      <c r="G111" s="1125"/>
      <c r="H111" s="246">
        <v>1</v>
      </c>
      <c r="I111" s="247">
        <v>1</v>
      </c>
      <c r="J111" s="248">
        <v>15</v>
      </c>
      <c r="K111" s="681" t="s">
        <v>222</v>
      </c>
      <c r="L111" s="68"/>
      <c r="M111" s="294"/>
      <c r="N111" s="68"/>
      <c r="O111" s="295" t="s">
        <v>106</v>
      </c>
      <c r="P111" s="295" t="s">
        <v>207</v>
      </c>
      <c r="Q111" s="25"/>
      <c r="R111" s="37"/>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92"/>
    </row>
    <row r="112" spans="1:41" s="40" customFormat="1" ht="39.5" thickBot="1" x14ac:dyDescent="0.4">
      <c r="A112" s="25"/>
      <c r="B112" s="39"/>
      <c r="C112" s="1168"/>
      <c r="D112" s="220"/>
      <c r="E112" s="290"/>
      <c r="F112" s="267"/>
      <c r="G112" s="1116"/>
      <c r="H112" s="223">
        <v>1</v>
      </c>
      <c r="I112" s="224">
        <v>1</v>
      </c>
      <c r="J112" s="269"/>
      <c r="K112" s="59" t="s">
        <v>223</v>
      </c>
      <c r="L112" s="227"/>
      <c r="M112" s="228"/>
      <c r="N112" s="227"/>
      <c r="O112" s="447" t="s">
        <v>106</v>
      </c>
      <c r="P112" s="686" t="s">
        <v>196</v>
      </c>
      <c r="Q112" s="25"/>
      <c r="R112" s="37"/>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92"/>
    </row>
    <row r="113" spans="1:41" s="40" customFormat="1" ht="24.65" customHeight="1" thickBot="1" x14ac:dyDescent="0.4">
      <c r="A113" s="25"/>
      <c r="B113" s="154"/>
      <c r="C113" s="253"/>
      <c r="D113" s="254">
        <v>3.2</v>
      </c>
      <c r="E113" s="255" t="s">
        <v>25</v>
      </c>
      <c r="F113" s="256" t="s">
        <v>26</v>
      </c>
      <c r="G113" s="257">
        <f>SUM(G114:G149)</f>
        <v>36</v>
      </c>
      <c r="H113" s="258">
        <f>SUM(H114:H149)</f>
        <v>30</v>
      </c>
      <c r="I113" s="259">
        <f>SUM(I114:I149)</f>
        <v>30</v>
      </c>
      <c r="J113" s="292" t="s">
        <v>224</v>
      </c>
      <c r="K113" s="261"/>
      <c r="L113" s="262"/>
      <c r="M113" s="263"/>
      <c r="N113" s="262"/>
      <c r="O113" s="262"/>
      <c r="P113" s="262"/>
      <c r="Q113" s="25"/>
      <c r="R113" s="37"/>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92"/>
    </row>
    <row r="114" spans="1:41" s="40" customFormat="1" ht="26" x14ac:dyDescent="0.35">
      <c r="A114" s="25"/>
      <c r="B114" s="1122" t="s">
        <v>225</v>
      </c>
      <c r="C114" s="1166" t="s">
        <v>90</v>
      </c>
      <c r="D114" s="182"/>
      <c r="E114" s="183"/>
      <c r="F114" s="184"/>
      <c r="G114" s="1115">
        <v>6</v>
      </c>
      <c r="H114" s="185">
        <v>1</v>
      </c>
      <c r="I114" s="186">
        <v>1</v>
      </c>
      <c r="J114" s="187"/>
      <c r="K114" s="188" t="s">
        <v>226</v>
      </c>
      <c r="L114" s="291" t="s">
        <v>227</v>
      </c>
      <c r="M114" s="189"/>
      <c r="N114" s="188"/>
      <c r="O114" s="444" t="s">
        <v>90</v>
      </c>
      <c r="P114" s="190" t="s">
        <v>228</v>
      </c>
      <c r="Q114" s="25"/>
      <c r="R114" s="37"/>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92"/>
    </row>
    <row r="115" spans="1:41" s="40" customFormat="1" ht="26" x14ac:dyDescent="0.35">
      <c r="A115" s="25"/>
      <c r="B115" s="1123"/>
      <c r="C115" s="1167"/>
      <c r="D115" s="52"/>
      <c r="E115" s="93"/>
      <c r="F115" s="54"/>
      <c r="G115" s="1125"/>
      <c r="H115" s="56">
        <v>1</v>
      </c>
      <c r="I115" s="57">
        <v>1</v>
      </c>
      <c r="J115" s="98"/>
      <c r="K115" s="60" t="s">
        <v>229</v>
      </c>
      <c r="L115" s="96" t="s">
        <v>230</v>
      </c>
      <c r="M115" s="61"/>
      <c r="N115" s="60"/>
      <c r="O115" s="328" t="s">
        <v>90</v>
      </c>
      <c r="P115" s="62" t="s">
        <v>228</v>
      </c>
      <c r="Q115" s="25"/>
      <c r="R115" s="37"/>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92"/>
    </row>
    <row r="116" spans="1:41" s="40" customFormat="1" ht="39" x14ac:dyDescent="0.35">
      <c r="A116" s="25"/>
      <c r="B116" s="1123"/>
      <c r="C116" s="1167"/>
      <c r="D116" s="52"/>
      <c r="E116" s="93"/>
      <c r="F116" s="54"/>
      <c r="G116" s="1125"/>
      <c r="H116" s="56">
        <v>3</v>
      </c>
      <c r="I116" s="57">
        <v>3</v>
      </c>
      <c r="J116" s="98"/>
      <c r="K116" s="59" t="s">
        <v>231</v>
      </c>
      <c r="L116" s="96" t="s">
        <v>232</v>
      </c>
      <c r="M116" s="61"/>
      <c r="N116" s="60"/>
      <c r="O116" s="328" t="s">
        <v>90</v>
      </c>
      <c r="P116" s="62" t="s">
        <v>233</v>
      </c>
      <c r="Q116" s="25"/>
      <c r="R116" s="37"/>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92"/>
    </row>
    <row r="117" spans="1:41" s="40" customFormat="1" x14ac:dyDescent="0.35">
      <c r="A117" s="25"/>
      <c r="B117" s="1123"/>
      <c r="C117" s="1167"/>
      <c r="D117" s="52"/>
      <c r="E117" s="93"/>
      <c r="F117" s="54"/>
      <c r="G117" s="1125"/>
      <c r="H117" s="56">
        <v>1</v>
      </c>
      <c r="I117" s="57">
        <v>1</v>
      </c>
      <c r="J117" s="98"/>
      <c r="K117" s="60" t="s">
        <v>234</v>
      </c>
      <c r="L117" s="60"/>
      <c r="M117" s="61"/>
      <c r="N117" s="60"/>
      <c r="O117" s="328" t="s">
        <v>90</v>
      </c>
      <c r="P117" s="62" t="s">
        <v>233</v>
      </c>
      <c r="Q117" s="25"/>
      <c r="R117" s="37"/>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92"/>
    </row>
    <row r="118" spans="1:41" s="40" customFormat="1" x14ac:dyDescent="0.35">
      <c r="A118" s="25"/>
      <c r="B118" s="1123"/>
      <c r="C118" s="1167"/>
      <c r="D118" s="52"/>
      <c r="E118" s="93"/>
      <c r="F118" s="54"/>
      <c r="G118" s="1125"/>
      <c r="H118" s="56"/>
      <c r="I118" s="57"/>
      <c r="J118" s="98"/>
      <c r="K118" s="60"/>
      <c r="L118" s="60"/>
      <c r="M118" s="61"/>
      <c r="N118" s="60"/>
      <c r="O118" s="328" t="s">
        <v>90</v>
      </c>
      <c r="P118" s="191"/>
      <c r="Q118" s="25"/>
      <c r="R118" s="37"/>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92"/>
    </row>
    <row r="119" spans="1:41" s="40" customFormat="1" ht="15" thickBot="1" x14ac:dyDescent="0.4">
      <c r="A119" s="25"/>
      <c r="B119" s="1123"/>
      <c r="C119" s="1168"/>
      <c r="D119" s="192"/>
      <c r="E119" s="193"/>
      <c r="F119" s="194"/>
      <c r="G119" s="1116"/>
      <c r="H119" s="195"/>
      <c r="I119" s="196"/>
      <c r="J119" s="197"/>
      <c r="K119" s="198"/>
      <c r="L119" s="198"/>
      <c r="M119" s="199"/>
      <c r="N119" s="198"/>
      <c r="O119" s="445" t="s">
        <v>90</v>
      </c>
      <c r="P119" s="200"/>
      <c r="Q119" s="25"/>
      <c r="R119" s="37"/>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92"/>
    </row>
    <row r="120" spans="1:41" s="40" customFormat="1" x14ac:dyDescent="0.35">
      <c r="A120" s="25"/>
      <c r="B120" s="1123"/>
      <c r="C120" s="1166" t="s">
        <v>93</v>
      </c>
      <c r="D120" s="182"/>
      <c r="E120" s="202"/>
      <c r="F120" s="184"/>
      <c r="G120" s="1115">
        <v>4</v>
      </c>
      <c r="H120" s="185">
        <v>1</v>
      </c>
      <c r="I120" s="186">
        <v>1</v>
      </c>
      <c r="J120" s="187"/>
      <c r="K120" s="188" t="s">
        <v>235</v>
      </c>
      <c r="L120" s="188"/>
      <c r="M120" s="189"/>
      <c r="N120" s="188"/>
      <c r="O120" s="444" t="s">
        <v>93</v>
      </c>
      <c r="P120" s="190" t="s">
        <v>228</v>
      </c>
      <c r="Q120" s="25"/>
      <c r="R120" s="37"/>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92"/>
    </row>
    <row r="121" spans="1:41" s="40" customFormat="1" ht="26" x14ac:dyDescent="0.35">
      <c r="A121" s="25"/>
      <c r="B121" s="1123"/>
      <c r="C121" s="1167"/>
      <c r="D121" s="52"/>
      <c r="E121" s="94"/>
      <c r="F121" s="54"/>
      <c r="G121" s="1125"/>
      <c r="H121" s="56">
        <v>1</v>
      </c>
      <c r="I121" s="57">
        <v>1</v>
      </c>
      <c r="J121" s="98"/>
      <c r="K121" s="60" t="s">
        <v>236</v>
      </c>
      <c r="L121" s="60" t="s">
        <v>237</v>
      </c>
      <c r="M121" s="61"/>
      <c r="N121" s="60"/>
      <c r="O121" s="328" t="s">
        <v>93</v>
      </c>
      <c r="P121" s="191" t="s">
        <v>228</v>
      </c>
      <c r="Q121" s="25"/>
      <c r="R121" s="37"/>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92"/>
    </row>
    <row r="122" spans="1:41" s="40" customFormat="1" x14ac:dyDescent="0.35">
      <c r="A122" s="25"/>
      <c r="B122" s="1123"/>
      <c r="C122" s="1167"/>
      <c r="D122" s="52"/>
      <c r="E122" s="53"/>
      <c r="F122" s="54"/>
      <c r="G122" s="1125"/>
      <c r="H122" s="56">
        <v>1</v>
      </c>
      <c r="I122" s="57">
        <v>1</v>
      </c>
      <c r="J122" s="98"/>
      <c r="K122" s="59" t="s">
        <v>238</v>
      </c>
      <c r="L122" s="60"/>
      <c r="M122" s="61"/>
      <c r="N122" s="60"/>
      <c r="O122" s="328" t="s">
        <v>93</v>
      </c>
      <c r="P122" s="191" t="s">
        <v>228</v>
      </c>
      <c r="Q122" s="25"/>
      <c r="R122" s="37"/>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92"/>
    </row>
    <row r="123" spans="1:41" s="40" customFormat="1" ht="15" thickBot="1" x14ac:dyDescent="0.4">
      <c r="A123" s="25"/>
      <c r="B123" s="1123"/>
      <c r="C123" s="1168"/>
      <c r="D123" s="192"/>
      <c r="E123" s="203"/>
      <c r="F123" s="194"/>
      <c r="G123" s="1116"/>
      <c r="H123" s="195">
        <v>1</v>
      </c>
      <c r="I123" s="196">
        <v>1</v>
      </c>
      <c r="J123" s="197"/>
      <c r="K123" s="204" t="s">
        <v>239</v>
      </c>
      <c r="L123" s="198"/>
      <c r="M123" s="199"/>
      <c r="N123" s="198"/>
      <c r="O123" s="445" t="s">
        <v>93</v>
      </c>
      <c r="P123" s="200" t="s">
        <v>228</v>
      </c>
      <c r="Q123" s="25"/>
      <c r="R123" s="37"/>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92"/>
    </row>
    <row r="124" spans="1:41" s="40" customFormat="1" ht="15" thickBot="1" x14ac:dyDescent="0.4">
      <c r="A124" s="25"/>
      <c r="B124" s="1123"/>
      <c r="C124" s="205" t="s">
        <v>122</v>
      </c>
      <c r="D124" s="206"/>
      <c r="E124" s="207"/>
      <c r="F124" s="208"/>
      <c r="G124" s="209">
        <v>1</v>
      </c>
      <c r="H124" s="210">
        <v>1</v>
      </c>
      <c r="I124" s="211">
        <v>1</v>
      </c>
      <c r="J124" s="212"/>
      <c r="K124" s="216" t="s">
        <v>240</v>
      </c>
      <c r="L124" s="213"/>
      <c r="M124" s="214"/>
      <c r="N124" s="213"/>
      <c r="O124" s="450" t="s">
        <v>122</v>
      </c>
      <c r="P124" s="215" t="s">
        <v>241</v>
      </c>
      <c r="Q124" s="25"/>
      <c r="R124" s="37"/>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92"/>
    </row>
    <row r="125" spans="1:41" s="40" customFormat="1" ht="15" thickBot="1" x14ac:dyDescent="0.4">
      <c r="A125" s="25"/>
      <c r="B125" s="1123"/>
      <c r="C125" s="205" t="s">
        <v>124</v>
      </c>
      <c r="D125" s="206"/>
      <c r="E125" s="207"/>
      <c r="F125" s="208"/>
      <c r="G125" s="209">
        <v>1</v>
      </c>
      <c r="H125" s="210">
        <v>1</v>
      </c>
      <c r="I125" s="211">
        <v>1</v>
      </c>
      <c r="J125" s="212"/>
      <c r="K125" s="216" t="s">
        <v>242</v>
      </c>
      <c r="L125" s="213"/>
      <c r="M125" s="214"/>
      <c r="N125" s="213"/>
      <c r="O125" s="450" t="s">
        <v>124</v>
      </c>
      <c r="P125" s="215" t="s">
        <v>243</v>
      </c>
      <c r="Q125" s="25"/>
      <c r="R125" s="37"/>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92"/>
    </row>
    <row r="126" spans="1:41" s="40" customFormat="1" x14ac:dyDescent="0.35">
      <c r="A126" s="25"/>
      <c r="B126" s="1123"/>
      <c r="C126" s="1166" t="s">
        <v>128</v>
      </c>
      <c r="D126" s="182"/>
      <c r="E126" s="217"/>
      <c r="F126" s="184"/>
      <c r="G126" s="1115">
        <v>4</v>
      </c>
      <c r="H126" s="185">
        <v>1</v>
      </c>
      <c r="I126" s="186">
        <v>1</v>
      </c>
      <c r="J126" s="187"/>
      <c r="K126" s="218" t="s">
        <v>244</v>
      </c>
      <c r="L126" s="188"/>
      <c r="M126" s="189"/>
      <c r="N126" s="188"/>
      <c r="O126" s="444" t="s">
        <v>128</v>
      </c>
      <c r="P126" s="190" t="s">
        <v>243</v>
      </c>
      <c r="Q126" s="25"/>
      <c r="R126" s="37"/>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92"/>
    </row>
    <row r="127" spans="1:41" s="40" customFormat="1" x14ac:dyDescent="0.35">
      <c r="A127" s="25"/>
      <c r="B127" s="1123"/>
      <c r="C127" s="1167"/>
      <c r="D127" s="52"/>
      <c r="E127" s="53"/>
      <c r="F127" s="54"/>
      <c r="G127" s="1125"/>
      <c r="H127" s="56">
        <v>1</v>
      </c>
      <c r="I127" s="57">
        <v>1</v>
      </c>
      <c r="J127" s="98"/>
      <c r="K127" s="59" t="s">
        <v>245</v>
      </c>
      <c r="L127" s="60"/>
      <c r="M127" s="61"/>
      <c r="N127" s="60"/>
      <c r="O127" s="328" t="s">
        <v>128</v>
      </c>
      <c r="P127" s="191" t="s">
        <v>233</v>
      </c>
      <c r="Q127" s="25"/>
      <c r="R127" s="37"/>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92"/>
    </row>
    <row r="128" spans="1:41" s="40" customFormat="1" x14ac:dyDescent="0.35">
      <c r="A128" s="25"/>
      <c r="B128" s="1123"/>
      <c r="C128" s="1167"/>
      <c r="D128" s="52"/>
      <c r="E128" s="93"/>
      <c r="F128" s="54"/>
      <c r="G128" s="1125"/>
      <c r="H128" s="56"/>
      <c r="I128" s="57"/>
      <c r="J128" s="98"/>
      <c r="K128" s="59"/>
      <c r="L128" s="60"/>
      <c r="M128" s="61"/>
      <c r="N128" s="60"/>
      <c r="O128" s="328" t="s">
        <v>128</v>
      </c>
      <c r="P128" s="191"/>
      <c r="Q128" s="25"/>
      <c r="R128" s="37"/>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92"/>
    </row>
    <row r="129" spans="1:41" s="40" customFormat="1" ht="15" thickBot="1" x14ac:dyDescent="0.4">
      <c r="A129" s="25"/>
      <c r="B129" s="1123"/>
      <c r="C129" s="1168"/>
      <c r="D129" s="192"/>
      <c r="E129" s="193"/>
      <c r="F129" s="194"/>
      <c r="G129" s="1116"/>
      <c r="H129" s="195"/>
      <c r="I129" s="196"/>
      <c r="J129" s="197"/>
      <c r="K129" s="204"/>
      <c r="L129" s="198"/>
      <c r="M129" s="199"/>
      <c r="N129" s="198"/>
      <c r="O129" s="445" t="s">
        <v>128</v>
      </c>
      <c r="P129" s="200"/>
      <c r="Q129" s="25"/>
      <c r="R129" s="37"/>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92"/>
    </row>
    <row r="130" spans="1:41" s="40" customFormat="1" x14ac:dyDescent="0.35">
      <c r="A130" s="25"/>
      <c r="B130" s="1123"/>
      <c r="C130" s="1166" t="s">
        <v>95</v>
      </c>
      <c r="D130" s="182"/>
      <c r="E130" s="217"/>
      <c r="F130" s="184"/>
      <c r="G130" s="1115">
        <v>4</v>
      </c>
      <c r="H130" s="185"/>
      <c r="I130" s="186"/>
      <c r="J130" s="187"/>
      <c r="K130" s="218"/>
      <c r="L130" s="188"/>
      <c r="M130" s="189"/>
      <c r="N130" s="188"/>
      <c r="O130" s="444" t="s">
        <v>95</v>
      </c>
      <c r="P130" s="190"/>
      <c r="Q130" s="25"/>
      <c r="R130" s="37"/>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92"/>
    </row>
    <row r="131" spans="1:41" s="40" customFormat="1" x14ac:dyDescent="0.35">
      <c r="A131" s="25"/>
      <c r="B131" s="1123"/>
      <c r="C131" s="1167"/>
      <c r="D131" s="52"/>
      <c r="E131" s="53"/>
      <c r="F131" s="54"/>
      <c r="G131" s="1125"/>
      <c r="H131" s="56">
        <v>1</v>
      </c>
      <c r="I131" s="57">
        <v>1</v>
      </c>
      <c r="J131" s="98"/>
      <c r="K131" s="59" t="s">
        <v>246</v>
      </c>
      <c r="L131" s="60"/>
      <c r="M131" s="61"/>
      <c r="N131" s="60"/>
      <c r="O131" s="328" t="s">
        <v>95</v>
      </c>
      <c r="P131" s="191" t="s">
        <v>228</v>
      </c>
      <c r="Q131" s="25"/>
      <c r="R131" s="37"/>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92"/>
    </row>
    <row r="132" spans="1:41" s="40" customFormat="1" x14ac:dyDescent="0.35">
      <c r="A132" s="25"/>
      <c r="B132" s="1123"/>
      <c r="C132" s="1167"/>
      <c r="D132" s="52"/>
      <c r="E132" s="93"/>
      <c r="F132" s="54"/>
      <c r="G132" s="1125"/>
      <c r="H132" s="56"/>
      <c r="I132" s="57"/>
      <c r="J132" s="98"/>
      <c r="K132" s="59"/>
      <c r="L132" s="60"/>
      <c r="M132" s="61"/>
      <c r="N132" s="60"/>
      <c r="O132" s="328" t="s">
        <v>95</v>
      </c>
      <c r="P132" s="191"/>
      <c r="Q132" s="25"/>
      <c r="R132" s="37"/>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92"/>
    </row>
    <row r="133" spans="1:41" s="40" customFormat="1" ht="15" thickBot="1" x14ac:dyDescent="0.4">
      <c r="A133" s="25"/>
      <c r="B133" s="1123"/>
      <c r="C133" s="1168"/>
      <c r="D133" s="192"/>
      <c r="E133" s="193"/>
      <c r="F133" s="194"/>
      <c r="G133" s="1116"/>
      <c r="H133" s="195"/>
      <c r="I133" s="196"/>
      <c r="J133" s="197"/>
      <c r="K133" s="204"/>
      <c r="L133" s="198"/>
      <c r="M133" s="199"/>
      <c r="N133" s="198"/>
      <c r="O133" s="445" t="s">
        <v>95</v>
      </c>
      <c r="P133" s="200"/>
      <c r="Q133" s="25"/>
      <c r="R133" s="37"/>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92"/>
    </row>
    <row r="134" spans="1:41" s="40" customFormat="1" ht="26" x14ac:dyDescent="0.35">
      <c r="A134" s="25"/>
      <c r="B134" s="1123"/>
      <c r="C134" s="1166" t="s">
        <v>98</v>
      </c>
      <c r="D134" s="182"/>
      <c r="E134" s="202"/>
      <c r="F134" s="184"/>
      <c r="G134" s="1115">
        <v>4</v>
      </c>
      <c r="H134" s="185">
        <v>1</v>
      </c>
      <c r="I134" s="186">
        <v>1</v>
      </c>
      <c r="J134" s="187"/>
      <c r="K134" s="218" t="s">
        <v>247</v>
      </c>
      <c r="L134" s="188"/>
      <c r="M134" s="189"/>
      <c r="N134" s="188"/>
      <c r="O134" s="444" t="s">
        <v>98</v>
      </c>
      <c r="P134" s="190" t="s">
        <v>228</v>
      </c>
      <c r="Q134" s="25"/>
      <c r="R134" s="37"/>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92"/>
    </row>
    <row r="135" spans="1:41" s="40" customFormat="1" ht="26" x14ac:dyDescent="0.35">
      <c r="A135" s="25"/>
      <c r="B135" s="1123"/>
      <c r="C135" s="1167"/>
      <c r="D135" s="52"/>
      <c r="E135" s="93"/>
      <c r="F135" s="54"/>
      <c r="G135" s="1125"/>
      <c r="H135" s="56">
        <v>1</v>
      </c>
      <c r="I135" s="57">
        <v>1</v>
      </c>
      <c r="J135" s="98"/>
      <c r="K135" s="59" t="s">
        <v>248</v>
      </c>
      <c r="L135" s="60"/>
      <c r="M135" s="61"/>
      <c r="N135" s="60"/>
      <c r="O135" s="328" t="s">
        <v>98</v>
      </c>
      <c r="P135" s="191" t="s">
        <v>228</v>
      </c>
      <c r="Q135" s="25"/>
      <c r="R135" s="37"/>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92"/>
    </row>
    <row r="136" spans="1:41" s="40" customFormat="1" x14ac:dyDescent="0.35">
      <c r="A136" s="25"/>
      <c r="B136" s="1123"/>
      <c r="C136" s="1167"/>
      <c r="D136" s="52"/>
      <c r="E136" s="93"/>
      <c r="F136" s="54"/>
      <c r="G136" s="1125"/>
      <c r="H136" s="56"/>
      <c r="I136" s="57"/>
      <c r="J136" s="98"/>
      <c r="K136" s="59"/>
      <c r="L136" s="60"/>
      <c r="M136" s="61"/>
      <c r="N136" s="60"/>
      <c r="O136" s="328" t="s">
        <v>98</v>
      </c>
      <c r="P136" s="191"/>
      <c r="Q136" s="25"/>
      <c r="R136" s="37"/>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92"/>
    </row>
    <row r="137" spans="1:41" s="40" customFormat="1" ht="15" thickBot="1" x14ac:dyDescent="0.4">
      <c r="A137" s="25"/>
      <c r="B137" s="1123"/>
      <c r="C137" s="1168"/>
      <c r="D137" s="192"/>
      <c r="E137" s="193"/>
      <c r="F137" s="194"/>
      <c r="G137" s="1116"/>
      <c r="H137" s="195"/>
      <c r="I137" s="196"/>
      <c r="J137" s="197"/>
      <c r="K137" s="204"/>
      <c r="L137" s="198"/>
      <c r="M137" s="199"/>
      <c r="N137" s="198"/>
      <c r="O137" s="445" t="s">
        <v>98</v>
      </c>
      <c r="P137" s="200"/>
      <c r="Q137" s="25"/>
      <c r="R137" s="37"/>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92"/>
    </row>
    <row r="138" spans="1:41" s="40" customFormat="1" x14ac:dyDescent="0.35">
      <c r="A138" s="25"/>
      <c r="B138" s="1123"/>
      <c r="C138" s="1166" t="s">
        <v>103</v>
      </c>
      <c r="D138" s="182"/>
      <c r="E138" s="217"/>
      <c r="F138" s="184"/>
      <c r="G138" s="1115">
        <v>4</v>
      </c>
      <c r="H138" s="185"/>
      <c r="I138" s="186"/>
      <c r="J138" s="187"/>
      <c r="K138" s="218"/>
      <c r="L138" s="188"/>
      <c r="M138" s="189"/>
      <c r="N138" s="188"/>
      <c r="O138" s="444" t="s">
        <v>103</v>
      </c>
      <c r="P138" s="190"/>
      <c r="Q138" s="25"/>
      <c r="R138" s="37"/>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92"/>
    </row>
    <row r="139" spans="1:41" s="40" customFormat="1" x14ac:dyDescent="0.35">
      <c r="A139" s="25"/>
      <c r="B139" s="1123"/>
      <c r="C139" s="1167"/>
      <c r="D139" s="52"/>
      <c r="E139" s="53"/>
      <c r="F139" s="54"/>
      <c r="G139" s="1125"/>
      <c r="H139" s="56">
        <v>5</v>
      </c>
      <c r="I139" s="57">
        <v>5</v>
      </c>
      <c r="J139" s="98"/>
      <c r="K139" s="59" t="s">
        <v>249</v>
      </c>
      <c r="L139" s="60"/>
      <c r="M139" s="61"/>
      <c r="N139" s="60"/>
      <c r="O139" s="328" t="s">
        <v>103</v>
      </c>
      <c r="P139" s="191" t="s">
        <v>233</v>
      </c>
      <c r="Q139" s="25"/>
      <c r="R139" s="37"/>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92"/>
    </row>
    <row r="140" spans="1:41" s="40" customFormat="1" x14ac:dyDescent="0.35">
      <c r="A140" s="25"/>
      <c r="B140" s="1123"/>
      <c r="C140" s="1167"/>
      <c r="D140" s="52"/>
      <c r="E140" s="93"/>
      <c r="F140" s="54"/>
      <c r="G140" s="1125"/>
      <c r="H140" s="56"/>
      <c r="I140" s="57"/>
      <c r="J140" s="98"/>
      <c r="K140" s="59"/>
      <c r="L140" s="60"/>
      <c r="M140" s="61"/>
      <c r="N140" s="60"/>
      <c r="O140" s="328" t="s">
        <v>103</v>
      </c>
      <c r="P140" s="191"/>
      <c r="Q140" s="25"/>
      <c r="R140" s="37"/>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92"/>
    </row>
    <row r="141" spans="1:41" s="40" customFormat="1" ht="15" thickBot="1" x14ac:dyDescent="0.4">
      <c r="A141" s="25"/>
      <c r="B141" s="1123"/>
      <c r="C141" s="1168"/>
      <c r="D141" s="192"/>
      <c r="E141" s="193"/>
      <c r="F141" s="194"/>
      <c r="G141" s="1116"/>
      <c r="H141" s="195"/>
      <c r="I141" s="196"/>
      <c r="J141" s="197"/>
      <c r="K141" s="204"/>
      <c r="L141" s="198"/>
      <c r="M141" s="199"/>
      <c r="N141" s="198"/>
      <c r="O141" s="445" t="s">
        <v>103</v>
      </c>
      <c r="P141" s="200"/>
      <c r="Q141" s="25"/>
      <c r="R141" s="37"/>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92"/>
    </row>
    <row r="142" spans="1:41" s="40" customFormat="1" ht="26.5" thickBot="1" x14ac:dyDescent="0.4">
      <c r="A142" s="25"/>
      <c r="B142" s="1123"/>
      <c r="C142" s="1166" t="s">
        <v>130</v>
      </c>
      <c r="D142" s="182"/>
      <c r="E142" s="217"/>
      <c r="F142" s="184"/>
      <c r="G142" s="1115">
        <v>2</v>
      </c>
      <c r="H142" s="195">
        <v>1</v>
      </c>
      <c r="I142" s="196">
        <v>1</v>
      </c>
      <c r="J142" s="197"/>
      <c r="K142" s="204" t="s">
        <v>250</v>
      </c>
      <c r="L142" s="198"/>
      <c r="M142" s="199"/>
      <c r="N142" s="198"/>
      <c r="O142" s="445" t="s">
        <v>130</v>
      </c>
      <c r="P142" s="200" t="s">
        <v>233</v>
      </c>
      <c r="Q142" s="25"/>
      <c r="R142" s="37"/>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92"/>
    </row>
    <row r="143" spans="1:41" s="40" customFormat="1" ht="15" thickBot="1" x14ac:dyDescent="0.4">
      <c r="A143" s="25"/>
      <c r="B143" s="1123"/>
      <c r="C143" s="1168"/>
      <c r="D143" s="192"/>
      <c r="E143" s="203"/>
      <c r="F143" s="194"/>
      <c r="G143" s="1116"/>
      <c r="H143" s="195"/>
      <c r="I143" s="196"/>
      <c r="J143" s="197"/>
      <c r="K143" s="204"/>
      <c r="L143" s="198"/>
      <c r="M143" s="199"/>
      <c r="N143" s="198"/>
      <c r="O143" s="445" t="s">
        <v>130</v>
      </c>
      <c r="P143" s="200"/>
      <c r="Q143" s="25"/>
      <c r="R143" s="37"/>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92"/>
    </row>
    <row r="144" spans="1:41" s="40" customFormat="1" ht="26" x14ac:dyDescent="0.35">
      <c r="A144" s="25"/>
      <c r="B144" s="1123"/>
      <c r="C144" s="1166" t="s">
        <v>106</v>
      </c>
      <c r="D144" s="182"/>
      <c r="E144" s="217"/>
      <c r="F144" s="184"/>
      <c r="G144" s="1115">
        <v>6</v>
      </c>
      <c r="H144" s="185">
        <v>6</v>
      </c>
      <c r="I144" s="186">
        <v>6</v>
      </c>
      <c r="J144" s="187"/>
      <c r="K144" s="218" t="s">
        <v>251</v>
      </c>
      <c r="L144" s="188"/>
      <c r="M144" s="189"/>
      <c r="N144" s="188"/>
      <c r="O144" s="444" t="s">
        <v>106</v>
      </c>
      <c r="P144" s="190" t="s">
        <v>252</v>
      </c>
      <c r="Q144" s="25"/>
      <c r="R144" s="37"/>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92"/>
    </row>
    <row r="145" spans="1:41" s="40" customFormat="1" ht="26" x14ac:dyDescent="0.35">
      <c r="A145" s="25"/>
      <c r="B145" s="1123"/>
      <c r="C145" s="1167"/>
      <c r="D145" s="160"/>
      <c r="E145" s="201"/>
      <c r="F145" s="180"/>
      <c r="G145" s="1125"/>
      <c r="H145" s="117">
        <v>1</v>
      </c>
      <c r="I145" s="118">
        <v>1</v>
      </c>
      <c r="J145" s="181"/>
      <c r="K145" s="66" t="s">
        <v>253</v>
      </c>
      <c r="L145" s="124"/>
      <c r="M145" s="123"/>
      <c r="N145" s="124"/>
      <c r="O145" s="327" t="s">
        <v>106</v>
      </c>
      <c r="P145" s="125" t="s">
        <v>254</v>
      </c>
      <c r="Q145" s="25"/>
      <c r="R145" s="37"/>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92"/>
    </row>
    <row r="146" spans="1:41" s="40" customFormat="1" x14ac:dyDescent="0.35">
      <c r="A146" s="25"/>
      <c r="B146" s="1123"/>
      <c r="C146" s="1167"/>
      <c r="D146" s="160"/>
      <c r="E146" s="201"/>
      <c r="F146" s="180"/>
      <c r="G146" s="1125"/>
      <c r="H146" s="117"/>
      <c r="I146" s="118"/>
      <c r="J146" s="181"/>
      <c r="K146" s="81" t="s">
        <v>255</v>
      </c>
      <c r="L146" s="124"/>
      <c r="M146" s="123"/>
      <c r="N146" s="124"/>
      <c r="O146" s="327" t="s">
        <v>106</v>
      </c>
      <c r="P146" s="219"/>
      <c r="Q146" s="25"/>
      <c r="R146" s="37"/>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92"/>
    </row>
    <row r="147" spans="1:41" s="40" customFormat="1" x14ac:dyDescent="0.35">
      <c r="A147" s="25"/>
      <c r="B147" s="1123"/>
      <c r="C147" s="1167"/>
      <c r="D147" s="160"/>
      <c r="E147" s="201"/>
      <c r="F147" s="180"/>
      <c r="G147" s="1125"/>
      <c r="H147" s="117"/>
      <c r="I147" s="118"/>
      <c r="J147" s="181"/>
      <c r="K147" s="66"/>
      <c r="L147" s="124"/>
      <c r="M147" s="123"/>
      <c r="N147" s="124"/>
      <c r="O147" s="327" t="s">
        <v>106</v>
      </c>
      <c r="P147" s="219"/>
      <c r="Q147" s="25"/>
      <c r="R147" s="37"/>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92"/>
    </row>
    <row r="148" spans="1:41" s="40" customFormat="1" x14ac:dyDescent="0.35">
      <c r="A148" s="25"/>
      <c r="B148" s="1123"/>
      <c r="C148" s="1167"/>
      <c r="D148" s="160"/>
      <c r="E148" s="201"/>
      <c r="F148" s="180"/>
      <c r="G148" s="1125"/>
      <c r="H148" s="117"/>
      <c r="I148" s="118"/>
      <c r="J148" s="181"/>
      <c r="K148" s="66"/>
      <c r="L148" s="124"/>
      <c r="M148" s="123"/>
      <c r="N148" s="124"/>
      <c r="O148" s="327" t="s">
        <v>106</v>
      </c>
      <c r="P148" s="219"/>
      <c r="Q148" s="25"/>
      <c r="R148" s="37"/>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92"/>
    </row>
    <row r="149" spans="1:41" s="40" customFormat="1" ht="15" thickBot="1" x14ac:dyDescent="0.4">
      <c r="A149" s="25"/>
      <c r="B149" s="1123"/>
      <c r="C149" s="1168"/>
      <c r="D149" s="220"/>
      <c r="E149" s="221"/>
      <c r="F149" s="222"/>
      <c r="G149" s="1116"/>
      <c r="H149" s="223"/>
      <c r="I149" s="224"/>
      <c r="J149" s="225"/>
      <c r="K149" s="226"/>
      <c r="L149" s="227"/>
      <c r="M149" s="228"/>
      <c r="N149" s="227"/>
      <c r="O149" s="447" t="s">
        <v>106</v>
      </c>
      <c r="P149" s="229"/>
      <c r="Q149" s="25"/>
      <c r="R149" s="37"/>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92"/>
    </row>
    <row r="150" spans="1:41" s="40" customFormat="1" ht="39" x14ac:dyDescent="0.35">
      <c r="A150" s="25"/>
      <c r="B150" s="155"/>
      <c r="C150" s="157"/>
      <c r="D150" s="82">
        <v>4</v>
      </c>
      <c r="E150" s="83" t="s">
        <v>27</v>
      </c>
      <c r="F150" s="84"/>
      <c r="G150" s="30"/>
      <c r="H150" s="85"/>
      <c r="I150" s="86"/>
      <c r="J150" s="87"/>
      <c r="K150" s="88"/>
      <c r="L150" s="89"/>
      <c r="M150" s="90"/>
      <c r="N150" s="89"/>
      <c r="O150" s="452"/>
      <c r="P150" s="91"/>
      <c r="Q150" s="25"/>
      <c r="R150" s="37"/>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92"/>
    </row>
    <row r="151" spans="1:41" s="40" customFormat="1" ht="15" thickBot="1" x14ac:dyDescent="0.4">
      <c r="A151" s="25"/>
      <c r="B151" s="156"/>
      <c r="C151" s="168"/>
      <c r="D151" s="169">
        <v>4.0999999999999996</v>
      </c>
      <c r="E151" s="170" t="s">
        <v>28</v>
      </c>
      <c r="F151" s="171" t="s">
        <v>17</v>
      </c>
      <c r="G151" s="172">
        <f>SUM(G152:G166)</f>
        <v>14</v>
      </c>
      <c r="H151" s="173">
        <f>SUM(H152:H166)</f>
        <v>16</v>
      </c>
      <c r="I151" s="174">
        <f>SUM(I152:I166)</f>
        <v>12</v>
      </c>
      <c r="J151" s="230" t="s">
        <v>165</v>
      </c>
      <c r="K151" s="176"/>
      <c r="L151" s="177"/>
      <c r="M151" s="178"/>
      <c r="N151" s="177"/>
      <c r="O151" s="443"/>
      <c r="P151" s="443"/>
      <c r="Q151" s="25"/>
      <c r="R151" s="37"/>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92"/>
    </row>
    <row r="152" spans="1:41" s="40" customFormat="1" ht="26" x14ac:dyDescent="0.35">
      <c r="A152" s="25"/>
      <c r="B152" s="1122" t="s">
        <v>256</v>
      </c>
      <c r="C152" s="1166" t="s">
        <v>90</v>
      </c>
      <c r="D152" s="182"/>
      <c r="E152" s="183"/>
      <c r="F152" s="231" t="s">
        <v>257</v>
      </c>
      <c r="G152" s="1115">
        <v>2</v>
      </c>
      <c r="H152" s="185">
        <v>1</v>
      </c>
      <c r="I152" s="186">
        <v>1</v>
      </c>
      <c r="J152" s="232"/>
      <c r="K152" s="218" t="s">
        <v>258</v>
      </c>
      <c r="L152" s="291" t="s">
        <v>259</v>
      </c>
      <c r="M152" s="189"/>
      <c r="N152" s="188"/>
      <c r="O152" s="444" t="s">
        <v>90</v>
      </c>
      <c r="P152" s="190" t="s">
        <v>260</v>
      </c>
      <c r="Q152" s="25"/>
      <c r="R152" s="37"/>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92"/>
    </row>
    <row r="153" spans="1:41" s="40" customFormat="1" ht="39.5" thickBot="1" x14ac:dyDescent="0.4">
      <c r="A153" s="25"/>
      <c r="B153" s="1123"/>
      <c r="C153" s="1168"/>
      <c r="D153" s="192"/>
      <c r="E153" s="233"/>
      <c r="F153" s="234" t="s">
        <v>257</v>
      </c>
      <c r="G153" s="1116"/>
      <c r="H153" s="56">
        <v>1</v>
      </c>
      <c r="I153" s="57">
        <v>1</v>
      </c>
      <c r="J153" s="58">
        <v>83</v>
      </c>
      <c r="K153" s="67" t="s">
        <v>261</v>
      </c>
      <c r="L153" s="96" t="s">
        <v>262</v>
      </c>
      <c r="M153" s="61"/>
      <c r="N153" s="60"/>
      <c r="O153" s="328" t="s">
        <v>90</v>
      </c>
      <c r="P153" s="62" t="s">
        <v>207</v>
      </c>
      <c r="Q153" s="25"/>
      <c r="R153" s="37"/>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92"/>
    </row>
    <row r="154" spans="1:41" s="40" customFormat="1" ht="26" x14ac:dyDescent="0.35">
      <c r="A154" s="25"/>
      <c r="B154" s="1123"/>
      <c r="C154" s="1166" t="s">
        <v>93</v>
      </c>
      <c r="D154" s="182"/>
      <c r="E154" s="183"/>
      <c r="F154" s="231" t="s">
        <v>257</v>
      </c>
      <c r="G154" s="1115">
        <v>2</v>
      </c>
      <c r="H154" s="185">
        <v>1</v>
      </c>
      <c r="I154" s="186">
        <v>1</v>
      </c>
      <c r="J154" s="232"/>
      <c r="K154" s="218" t="s">
        <v>263</v>
      </c>
      <c r="L154" s="188"/>
      <c r="M154" s="189"/>
      <c r="N154" s="188"/>
      <c r="O154" s="444" t="s">
        <v>93</v>
      </c>
      <c r="P154" s="190" t="s">
        <v>207</v>
      </c>
      <c r="Q154" s="25"/>
      <c r="R154" s="37"/>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92"/>
    </row>
    <row r="155" spans="1:41" s="40" customFormat="1" ht="26.5" thickBot="1" x14ac:dyDescent="0.4">
      <c r="A155" s="25"/>
      <c r="B155" s="1123"/>
      <c r="C155" s="1168"/>
      <c r="D155" s="192"/>
      <c r="E155" s="233"/>
      <c r="F155" s="234" t="s">
        <v>257</v>
      </c>
      <c r="G155" s="1116"/>
      <c r="H155" s="195">
        <v>1</v>
      </c>
      <c r="I155" s="196">
        <v>1</v>
      </c>
      <c r="J155" s="235"/>
      <c r="K155" s="204" t="s">
        <v>264</v>
      </c>
      <c r="L155" s="198"/>
      <c r="M155" s="199"/>
      <c r="N155" s="198"/>
      <c r="O155" s="445" t="s">
        <v>93</v>
      </c>
      <c r="P155" s="200" t="s">
        <v>207</v>
      </c>
      <c r="Q155" s="25"/>
      <c r="R155" s="37"/>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92"/>
    </row>
    <row r="156" spans="1:41" s="40" customFormat="1" ht="26.5" thickBot="1" x14ac:dyDescent="0.4">
      <c r="A156" s="25"/>
      <c r="B156" s="1123"/>
      <c r="C156" s="205" t="s">
        <v>122</v>
      </c>
      <c r="D156" s="206"/>
      <c r="E156" s="236"/>
      <c r="F156" s="237" t="s">
        <v>257</v>
      </c>
      <c r="G156" s="209">
        <v>1</v>
      </c>
      <c r="H156" s="210">
        <v>1</v>
      </c>
      <c r="I156" s="211">
        <v>1</v>
      </c>
      <c r="J156" s="238">
        <v>83</v>
      </c>
      <c r="K156" s="673" t="s">
        <v>265</v>
      </c>
      <c r="L156" s="213"/>
      <c r="M156" s="214"/>
      <c r="N156" s="213"/>
      <c r="O156" s="450" t="s">
        <v>122</v>
      </c>
      <c r="P156" s="215" t="s">
        <v>207</v>
      </c>
      <c r="Q156" s="25"/>
      <c r="R156" s="37"/>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92"/>
    </row>
    <row r="157" spans="1:41" s="40" customFormat="1" ht="26.5" thickBot="1" x14ac:dyDescent="0.4">
      <c r="A157" s="25"/>
      <c r="B157" s="1123"/>
      <c r="C157" s="205" t="s">
        <v>124</v>
      </c>
      <c r="D157" s="206"/>
      <c r="E157" s="236"/>
      <c r="F157" s="237" t="s">
        <v>257</v>
      </c>
      <c r="G157" s="209">
        <v>0</v>
      </c>
      <c r="H157" s="210">
        <v>1</v>
      </c>
      <c r="I157" s="211">
        <v>1</v>
      </c>
      <c r="J157" s="238">
        <v>13</v>
      </c>
      <c r="K157" s="216" t="s">
        <v>266</v>
      </c>
      <c r="L157" s="213"/>
      <c r="M157" s="214"/>
      <c r="N157" s="213"/>
      <c r="O157" s="450" t="s">
        <v>124</v>
      </c>
      <c r="P157" s="215" t="s">
        <v>207</v>
      </c>
      <c r="Q157" s="25"/>
      <c r="R157" s="37"/>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92"/>
    </row>
    <row r="158" spans="1:41" s="40" customFormat="1" ht="26" x14ac:dyDescent="0.35">
      <c r="A158" s="25"/>
      <c r="B158" s="1123"/>
      <c r="C158" s="1166" t="s">
        <v>128</v>
      </c>
      <c r="D158" s="182"/>
      <c r="E158" s="183"/>
      <c r="F158" s="231" t="s">
        <v>257</v>
      </c>
      <c r="G158" s="1115">
        <v>2</v>
      </c>
      <c r="H158" s="185">
        <v>1</v>
      </c>
      <c r="I158" s="186">
        <v>1</v>
      </c>
      <c r="J158" s="232">
        <v>52</v>
      </c>
      <c r="K158" s="218" t="s">
        <v>267</v>
      </c>
      <c r="L158" s="188"/>
      <c r="M158" s="189"/>
      <c r="N158" s="188"/>
      <c r="O158" s="444" t="s">
        <v>128</v>
      </c>
      <c r="P158" s="190" t="s">
        <v>207</v>
      </c>
      <c r="Q158" s="25"/>
      <c r="R158" s="37"/>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92"/>
    </row>
    <row r="159" spans="1:41" s="40" customFormat="1" ht="39" x14ac:dyDescent="0.35">
      <c r="A159" s="25"/>
      <c r="B159" s="1123"/>
      <c r="C159" s="1168"/>
      <c r="D159" s="192"/>
      <c r="E159" s="233"/>
      <c r="F159" s="234" t="s">
        <v>257</v>
      </c>
      <c r="G159" s="1116"/>
      <c r="H159" s="195">
        <v>1</v>
      </c>
      <c r="I159" s="196">
        <v>1</v>
      </c>
      <c r="J159" s="235">
        <v>6</v>
      </c>
      <c r="K159" s="204" t="s">
        <v>268</v>
      </c>
      <c r="L159" s="198"/>
      <c r="M159" s="199"/>
      <c r="N159" s="198"/>
      <c r="O159" s="445" t="s">
        <v>128</v>
      </c>
      <c r="P159" s="200" t="s">
        <v>269</v>
      </c>
      <c r="Q159" s="25"/>
      <c r="R159" s="37"/>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92"/>
    </row>
    <row r="160" spans="1:41" s="40" customFormat="1" ht="41.5" customHeight="1" thickBot="1" x14ac:dyDescent="0.4">
      <c r="A160" s="25"/>
      <c r="B160" s="1123"/>
      <c r="C160" s="205" t="s">
        <v>95</v>
      </c>
      <c r="D160" s="206"/>
      <c r="E160" s="236"/>
      <c r="F160" s="237" t="s">
        <v>257</v>
      </c>
      <c r="G160" s="209">
        <v>1</v>
      </c>
      <c r="H160" s="210">
        <v>1</v>
      </c>
      <c r="I160" s="211">
        <v>1</v>
      </c>
      <c r="J160" s="238">
        <v>52</v>
      </c>
      <c r="K160" s="216" t="s">
        <v>270</v>
      </c>
      <c r="L160" s="216"/>
      <c r="M160" s="214"/>
      <c r="N160" s="213"/>
      <c r="O160" s="450" t="s">
        <v>95</v>
      </c>
      <c r="P160" s="215" t="s">
        <v>271</v>
      </c>
      <c r="Q160" s="25"/>
      <c r="R160" s="37"/>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92"/>
    </row>
    <row r="161" spans="1:41" s="40" customFormat="1" ht="26.5" thickBot="1" x14ac:dyDescent="0.4">
      <c r="A161" s="25"/>
      <c r="B161" s="1123"/>
      <c r="C161" s="205" t="s">
        <v>98</v>
      </c>
      <c r="D161" s="206"/>
      <c r="E161" s="236"/>
      <c r="F161" s="237" t="s">
        <v>257</v>
      </c>
      <c r="G161" s="209">
        <v>1</v>
      </c>
      <c r="H161" s="210">
        <v>1</v>
      </c>
      <c r="I161" s="211">
        <v>1</v>
      </c>
      <c r="J161" s="238">
        <v>9</v>
      </c>
      <c r="K161" s="216" t="s">
        <v>272</v>
      </c>
      <c r="L161" s="213"/>
      <c r="M161" s="214"/>
      <c r="N161" s="213"/>
      <c r="O161" s="450" t="s">
        <v>98</v>
      </c>
      <c r="P161" s="215" t="s">
        <v>207</v>
      </c>
      <c r="Q161" s="25"/>
      <c r="R161" s="37"/>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92"/>
    </row>
    <row r="162" spans="1:41" s="40" customFormat="1" ht="42.65" customHeight="1" x14ac:dyDescent="0.35">
      <c r="A162" s="25"/>
      <c r="B162" s="1123"/>
      <c r="C162" s="1166" t="s">
        <v>103</v>
      </c>
      <c r="D162" s="182"/>
      <c r="E162" s="183"/>
      <c r="F162" s="231" t="s">
        <v>257</v>
      </c>
      <c r="G162" s="1115">
        <v>2</v>
      </c>
      <c r="H162" s="185">
        <v>1</v>
      </c>
      <c r="I162" s="186">
        <v>1</v>
      </c>
      <c r="J162" s="232">
        <v>13</v>
      </c>
      <c r="K162" s="218" t="s">
        <v>273</v>
      </c>
      <c r="L162" s="188"/>
      <c r="M162" s="189" t="s">
        <v>274</v>
      </c>
      <c r="N162" s="188"/>
      <c r="O162" s="444" t="s">
        <v>103</v>
      </c>
      <c r="P162" s="190" t="s">
        <v>207</v>
      </c>
      <c r="Q162" s="25"/>
      <c r="R162" s="37"/>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92"/>
    </row>
    <row r="163" spans="1:41" s="40" customFormat="1" ht="39.5" thickBot="1" x14ac:dyDescent="0.4">
      <c r="A163" s="25"/>
      <c r="B163" s="1123"/>
      <c r="C163" s="1168"/>
      <c r="D163" s="192"/>
      <c r="E163" s="233"/>
      <c r="F163" s="234" t="s">
        <v>257</v>
      </c>
      <c r="G163" s="1116"/>
      <c r="H163" s="195">
        <v>1</v>
      </c>
      <c r="I163" s="196"/>
      <c r="J163" s="235"/>
      <c r="K163" s="278" t="s">
        <v>275</v>
      </c>
      <c r="L163" s="198"/>
      <c r="M163" s="199"/>
      <c r="N163" s="198"/>
      <c r="O163" s="445" t="s">
        <v>103</v>
      </c>
      <c r="P163" s="436" t="s">
        <v>276</v>
      </c>
      <c r="Q163" s="25"/>
      <c r="R163" s="37"/>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92"/>
    </row>
    <row r="164" spans="1:41" s="40" customFormat="1" ht="26.5" thickBot="1" x14ac:dyDescent="0.4">
      <c r="A164" s="25"/>
      <c r="B164" s="1123"/>
      <c r="C164" s="205" t="s">
        <v>130</v>
      </c>
      <c r="D164" s="206"/>
      <c r="E164" s="236"/>
      <c r="F164" s="237" t="s">
        <v>257</v>
      </c>
      <c r="G164" s="209">
        <v>1</v>
      </c>
      <c r="H164" s="210">
        <v>1</v>
      </c>
      <c r="I164" s="211">
        <v>1</v>
      </c>
      <c r="J164" s="238">
        <v>27</v>
      </c>
      <c r="K164" s="673" t="s">
        <v>277</v>
      </c>
      <c r="L164" s="213"/>
      <c r="M164" s="214"/>
      <c r="N164" s="213"/>
      <c r="O164" s="450" t="s">
        <v>130</v>
      </c>
      <c r="P164" s="215" t="s">
        <v>207</v>
      </c>
      <c r="Q164" s="25"/>
      <c r="R164" s="37"/>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92"/>
    </row>
    <row r="165" spans="1:41" s="40" customFormat="1" ht="26" x14ac:dyDescent="0.35">
      <c r="A165" s="25"/>
      <c r="B165" s="1123"/>
      <c r="C165" s="1166" t="s">
        <v>106</v>
      </c>
      <c r="D165" s="182"/>
      <c r="E165" s="240"/>
      <c r="F165" s="231" t="s">
        <v>257</v>
      </c>
      <c r="G165" s="1115">
        <v>2</v>
      </c>
      <c r="H165" s="185">
        <v>1</v>
      </c>
      <c r="I165" s="186"/>
      <c r="J165" s="232"/>
      <c r="K165" s="280" t="s">
        <v>278</v>
      </c>
      <c r="L165" s="188"/>
      <c r="M165" s="189"/>
      <c r="N165" s="188"/>
      <c r="O165" s="444" t="s">
        <v>106</v>
      </c>
      <c r="P165" s="579" t="s">
        <v>276</v>
      </c>
      <c r="Q165" s="25"/>
      <c r="R165" s="37"/>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92"/>
    </row>
    <row r="166" spans="1:41" s="40" customFormat="1" ht="26.5" thickBot="1" x14ac:dyDescent="0.4">
      <c r="A166" s="25"/>
      <c r="B166" s="1124"/>
      <c r="C166" s="1168"/>
      <c r="D166" s="192"/>
      <c r="E166" s="241"/>
      <c r="F166" s="234" t="s">
        <v>257</v>
      </c>
      <c r="G166" s="1116"/>
      <c r="H166" s="195">
        <v>2</v>
      </c>
      <c r="I166" s="196"/>
      <c r="J166" s="235"/>
      <c r="K166" s="278" t="s">
        <v>279</v>
      </c>
      <c r="L166" s="198"/>
      <c r="M166" s="199"/>
      <c r="N166" s="198"/>
      <c r="O166" s="445" t="s">
        <v>106</v>
      </c>
      <c r="P166" s="200"/>
      <c r="Q166" s="25"/>
      <c r="R166" s="37"/>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92"/>
    </row>
    <row r="167" spans="1:41" s="40" customFormat="1" x14ac:dyDescent="0.35">
      <c r="A167" s="25"/>
      <c r="B167" s="39"/>
      <c r="C167" s="738"/>
      <c r="D167" s="242"/>
      <c r="E167" s="752"/>
      <c r="F167" s="244"/>
      <c r="G167" s="245"/>
      <c r="H167" s="246"/>
      <c r="I167" s="247"/>
      <c r="J167" s="248"/>
      <c r="K167" s="753" t="s">
        <v>604</v>
      </c>
      <c r="L167" s="250"/>
      <c r="M167" s="251"/>
      <c r="N167" s="250"/>
      <c r="O167" s="451"/>
      <c r="P167" s="451"/>
      <c r="Q167" s="25"/>
      <c r="R167" s="37"/>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92"/>
    </row>
    <row r="168" spans="1:41" s="40" customFormat="1" ht="15" thickBot="1" x14ac:dyDescent="0.4">
      <c r="A168" s="25"/>
      <c r="B168" s="154"/>
      <c r="C168" s="253"/>
      <c r="D168" s="254">
        <v>4.2</v>
      </c>
      <c r="E168" s="255" t="s">
        <v>29</v>
      </c>
      <c r="F168" s="256" t="s">
        <v>30</v>
      </c>
      <c r="G168" s="257">
        <v>40</v>
      </c>
      <c r="H168" s="258">
        <f>SUM(H169:H184)</f>
        <v>519</v>
      </c>
      <c r="I168" s="259">
        <f>SUM(I169:I184)</f>
        <v>517</v>
      </c>
      <c r="J168" s="260" t="s">
        <v>165</v>
      </c>
      <c r="K168" s="261"/>
      <c r="L168" s="262"/>
      <c r="M168" s="263"/>
      <c r="N168" s="262"/>
      <c r="O168" s="446"/>
      <c r="P168" s="252"/>
      <c r="Q168" s="25"/>
      <c r="R168" s="37"/>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92"/>
    </row>
    <row r="169" spans="1:41" s="40" customFormat="1" ht="26" x14ac:dyDescent="0.35">
      <c r="A169" s="25"/>
      <c r="B169" s="1122" t="s">
        <v>280</v>
      </c>
      <c r="C169" s="1166" t="s">
        <v>90</v>
      </c>
      <c r="D169" s="182"/>
      <c r="E169" s="183"/>
      <c r="F169" s="231" t="s">
        <v>257</v>
      </c>
      <c r="G169" s="264">
        <v>40</v>
      </c>
      <c r="H169" s="185">
        <v>47</v>
      </c>
      <c r="I169" s="186">
        <v>47</v>
      </c>
      <c r="J169" s="232">
        <v>47</v>
      </c>
      <c r="K169" s="218" t="s">
        <v>281</v>
      </c>
      <c r="L169" s="188"/>
      <c r="M169" s="189"/>
      <c r="N169" s="188"/>
      <c r="O169" s="444" t="s">
        <v>90</v>
      </c>
      <c r="P169" s="644" t="s">
        <v>282</v>
      </c>
      <c r="Q169" s="25"/>
      <c r="R169" s="37"/>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92"/>
    </row>
    <row r="170" spans="1:41" s="40" customFormat="1" ht="39.5" thickBot="1" x14ac:dyDescent="0.4">
      <c r="A170" s="25"/>
      <c r="B170" s="1123"/>
      <c r="C170" s="1168"/>
      <c r="D170" s="192"/>
      <c r="E170" s="233"/>
      <c r="F170" s="234" t="s">
        <v>257</v>
      </c>
      <c r="G170" s="265">
        <v>40</v>
      </c>
      <c r="H170" s="195">
        <v>83</v>
      </c>
      <c r="I170" s="196">
        <v>83</v>
      </c>
      <c r="J170" s="235">
        <v>83</v>
      </c>
      <c r="K170" s="204" t="s">
        <v>261</v>
      </c>
      <c r="L170" s="198"/>
      <c r="M170" s="199"/>
      <c r="N170" s="198"/>
      <c r="O170" s="445" t="s">
        <v>90</v>
      </c>
      <c r="P170" s="200" t="s">
        <v>283</v>
      </c>
      <c r="Q170" s="25"/>
      <c r="R170" s="37"/>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92"/>
    </row>
    <row r="171" spans="1:41" s="40" customFormat="1" ht="26" x14ac:dyDescent="0.35">
      <c r="A171" s="25"/>
      <c r="B171" s="1123"/>
      <c r="C171" s="1166" t="s">
        <v>93</v>
      </c>
      <c r="D171" s="182"/>
      <c r="E171" s="183"/>
      <c r="F171" s="231" t="s">
        <v>257</v>
      </c>
      <c r="G171" s="264">
        <v>40</v>
      </c>
      <c r="H171" s="185">
        <v>79</v>
      </c>
      <c r="I171" s="186">
        <v>79</v>
      </c>
      <c r="J171" s="232">
        <v>79</v>
      </c>
      <c r="K171" s="218" t="s">
        <v>263</v>
      </c>
      <c r="L171" s="188"/>
      <c r="M171" s="189"/>
      <c r="N171" s="188"/>
      <c r="O171" s="444" t="s">
        <v>93</v>
      </c>
      <c r="P171" s="644" t="s">
        <v>284</v>
      </c>
      <c r="Q171" s="25"/>
      <c r="R171" s="37"/>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92"/>
    </row>
    <row r="172" spans="1:41" s="40" customFormat="1" ht="26.5" thickBot="1" x14ac:dyDescent="0.4">
      <c r="A172" s="25"/>
      <c r="B172" s="1123"/>
      <c r="C172" s="1168"/>
      <c r="D172" s="192"/>
      <c r="E172" s="233"/>
      <c r="F172" s="234" t="s">
        <v>257</v>
      </c>
      <c r="G172" s="265">
        <v>40</v>
      </c>
      <c r="H172" s="195">
        <v>79</v>
      </c>
      <c r="I172" s="196">
        <v>79</v>
      </c>
      <c r="J172" s="235">
        <v>79</v>
      </c>
      <c r="K172" s="204" t="s">
        <v>264</v>
      </c>
      <c r="L172" s="198"/>
      <c r="M172" s="199"/>
      <c r="N172" s="198"/>
      <c r="O172" s="445" t="s">
        <v>93</v>
      </c>
      <c r="P172" s="645" t="s">
        <v>284</v>
      </c>
      <c r="Q172" s="25"/>
      <c r="R172" s="37"/>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92"/>
    </row>
    <row r="173" spans="1:41" s="40" customFormat="1" ht="39" x14ac:dyDescent="0.35">
      <c r="A173" s="25"/>
      <c r="B173" s="1123"/>
      <c r="C173" s="1166" t="s">
        <v>122</v>
      </c>
      <c r="D173" s="182"/>
      <c r="E173" s="183"/>
      <c r="F173" s="231" t="s">
        <v>257</v>
      </c>
      <c r="G173" s="264">
        <v>40</v>
      </c>
      <c r="H173" s="185">
        <v>83</v>
      </c>
      <c r="I173" s="186">
        <v>83</v>
      </c>
      <c r="J173" s="232">
        <v>83</v>
      </c>
      <c r="K173" s="218" t="s">
        <v>265</v>
      </c>
      <c r="L173" s="188"/>
      <c r="M173" s="189"/>
      <c r="N173" s="188"/>
      <c r="O173" s="444" t="s">
        <v>122</v>
      </c>
      <c r="P173" s="190" t="s">
        <v>283</v>
      </c>
      <c r="Q173" s="25"/>
      <c r="R173" s="37"/>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92"/>
    </row>
    <row r="174" spans="1:41" s="40" customFormat="1" ht="15" thickBot="1" x14ac:dyDescent="0.4">
      <c r="A174" s="25"/>
      <c r="B174" s="1123"/>
      <c r="C174" s="1168"/>
      <c r="D174" s="192"/>
      <c r="E174" s="233"/>
      <c r="F174" s="234" t="s">
        <v>257</v>
      </c>
      <c r="G174" s="265">
        <v>40</v>
      </c>
      <c r="H174" s="195"/>
      <c r="I174" s="196"/>
      <c r="J174" s="235"/>
      <c r="K174" s="204"/>
      <c r="L174" s="198"/>
      <c r="M174" s="199"/>
      <c r="N174" s="198"/>
      <c r="O174" s="445" t="s">
        <v>122</v>
      </c>
      <c r="P174" s="200"/>
      <c r="Q174" s="25"/>
      <c r="R174" s="37"/>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92"/>
    </row>
    <row r="175" spans="1:41" s="40" customFormat="1" ht="39.5" thickBot="1" x14ac:dyDescent="0.4">
      <c r="A175" s="25"/>
      <c r="B175" s="1123"/>
      <c r="C175" s="205" t="s">
        <v>124</v>
      </c>
      <c r="D175" s="206"/>
      <c r="E175" s="236"/>
      <c r="F175" s="237" t="s">
        <v>257</v>
      </c>
      <c r="G175" s="209">
        <v>0</v>
      </c>
      <c r="H175" s="185">
        <v>13</v>
      </c>
      <c r="I175" s="186">
        <v>13</v>
      </c>
      <c r="J175" s="232">
        <v>13</v>
      </c>
      <c r="K175" s="218" t="s">
        <v>266</v>
      </c>
      <c r="L175" s="213"/>
      <c r="M175" s="214"/>
      <c r="N175" s="213"/>
      <c r="O175" s="450" t="s">
        <v>124</v>
      </c>
      <c r="P175" s="190" t="s">
        <v>283</v>
      </c>
      <c r="Q175" s="25"/>
      <c r="R175" s="37"/>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92"/>
    </row>
    <row r="176" spans="1:41" s="40" customFormat="1" ht="39" x14ac:dyDescent="0.35">
      <c r="A176" s="25"/>
      <c r="B176" s="1123"/>
      <c r="C176" s="1166" t="s">
        <v>128</v>
      </c>
      <c r="D176" s="182"/>
      <c r="E176" s="183"/>
      <c r="F176" s="231" t="s">
        <v>257</v>
      </c>
      <c r="G176" s="264">
        <v>40</v>
      </c>
      <c r="H176" s="185">
        <v>52</v>
      </c>
      <c r="I176" s="186">
        <v>52</v>
      </c>
      <c r="J176" s="232">
        <v>52</v>
      </c>
      <c r="K176" s="218" t="s">
        <v>267</v>
      </c>
      <c r="L176" s="188"/>
      <c r="M176" s="189"/>
      <c r="N176" s="188"/>
      <c r="O176" s="444" t="s">
        <v>128</v>
      </c>
      <c r="P176" s="190" t="s">
        <v>283</v>
      </c>
      <c r="Q176" s="25"/>
      <c r="R176" s="37"/>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92"/>
    </row>
    <row r="177" spans="1:41" s="40" customFormat="1" ht="39.5" thickBot="1" x14ac:dyDescent="0.4">
      <c r="A177" s="25"/>
      <c r="B177" s="1123"/>
      <c r="C177" s="1168"/>
      <c r="D177" s="192"/>
      <c r="E177" s="233"/>
      <c r="F177" s="234" t="s">
        <v>257</v>
      </c>
      <c r="G177" s="265">
        <v>40</v>
      </c>
      <c r="H177" s="195">
        <v>6</v>
      </c>
      <c r="I177" s="196">
        <v>6</v>
      </c>
      <c r="J177" s="235">
        <v>6</v>
      </c>
      <c r="K177" s="204" t="s">
        <v>268</v>
      </c>
      <c r="L177" s="198"/>
      <c r="M177" s="199"/>
      <c r="N177" s="198"/>
      <c r="O177" s="445" t="s">
        <v>128</v>
      </c>
      <c r="P177" s="200" t="s">
        <v>269</v>
      </c>
      <c r="Q177" s="25"/>
      <c r="R177" s="37"/>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92"/>
    </row>
    <row r="178" spans="1:41" s="40" customFormat="1" ht="29.5" thickBot="1" x14ac:dyDescent="0.4">
      <c r="A178" s="25"/>
      <c r="B178" s="1123"/>
      <c r="C178" s="641" t="s">
        <v>95</v>
      </c>
      <c r="D178" s="182"/>
      <c r="E178" s="183"/>
      <c r="F178" s="231" t="s">
        <v>257</v>
      </c>
      <c r="G178" s="264">
        <v>40</v>
      </c>
      <c r="H178" s="210">
        <v>52</v>
      </c>
      <c r="I178" s="211">
        <v>52</v>
      </c>
      <c r="J178" s="238">
        <v>52</v>
      </c>
      <c r="K178" s="216" t="s">
        <v>270</v>
      </c>
      <c r="L178" s="188"/>
      <c r="M178" s="189"/>
      <c r="N178" s="188"/>
      <c r="O178" s="444" t="s">
        <v>95</v>
      </c>
      <c r="P178" s="190"/>
      <c r="Q178" s="25"/>
      <c r="R178" s="37"/>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92"/>
    </row>
    <row r="179" spans="1:41" s="40" customFormat="1" ht="39.5" thickBot="1" x14ac:dyDescent="0.4">
      <c r="A179" s="25"/>
      <c r="B179" s="1123"/>
      <c r="C179" s="205" t="s">
        <v>98</v>
      </c>
      <c r="D179" s="206"/>
      <c r="E179" s="236"/>
      <c r="F179" s="237" t="s">
        <v>257</v>
      </c>
      <c r="G179" s="209">
        <v>40</v>
      </c>
      <c r="H179" s="210">
        <v>9</v>
      </c>
      <c r="I179" s="211">
        <v>9</v>
      </c>
      <c r="J179" s="238">
        <v>9</v>
      </c>
      <c r="K179" s="216" t="s">
        <v>272</v>
      </c>
      <c r="L179" s="213"/>
      <c r="M179" s="214"/>
      <c r="N179" s="213"/>
      <c r="O179" s="450" t="s">
        <v>98</v>
      </c>
      <c r="P179" s="215" t="s">
        <v>283</v>
      </c>
      <c r="Q179" s="25"/>
      <c r="R179" s="37"/>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92"/>
    </row>
    <row r="180" spans="1:41" s="40" customFormat="1" ht="26" x14ac:dyDescent="0.35">
      <c r="A180" s="25"/>
      <c r="B180" s="1123"/>
      <c r="C180" s="1166" t="s">
        <v>103</v>
      </c>
      <c r="D180" s="182"/>
      <c r="E180" s="183"/>
      <c r="F180" s="231" t="s">
        <v>257</v>
      </c>
      <c r="G180" s="264">
        <v>40</v>
      </c>
      <c r="H180" s="185">
        <v>13</v>
      </c>
      <c r="I180" s="186">
        <v>13</v>
      </c>
      <c r="J180" s="232">
        <v>13</v>
      </c>
      <c r="K180" s="218" t="s">
        <v>273</v>
      </c>
      <c r="L180" s="188"/>
      <c r="M180" s="189" t="s">
        <v>274</v>
      </c>
      <c r="N180" s="188"/>
      <c r="O180" s="444" t="s">
        <v>103</v>
      </c>
      <c r="P180" s="190" t="s">
        <v>285</v>
      </c>
      <c r="Q180" s="25"/>
      <c r="R180" s="37"/>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92"/>
    </row>
    <row r="181" spans="1:41" s="40" customFormat="1" ht="28.5" customHeight="1" thickBot="1" x14ac:dyDescent="0.4">
      <c r="A181" s="25"/>
      <c r="B181" s="1123"/>
      <c r="C181" s="1168"/>
      <c r="D181" s="192"/>
      <c r="E181" s="233"/>
      <c r="F181" s="234" t="s">
        <v>257</v>
      </c>
      <c r="G181" s="265">
        <v>40</v>
      </c>
      <c r="H181" s="195">
        <v>1</v>
      </c>
      <c r="I181" s="196"/>
      <c r="J181" s="235">
        <v>27</v>
      </c>
      <c r="K181" s="278" t="s">
        <v>286</v>
      </c>
      <c r="L181" s="198"/>
      <c r="M181" s="199"/>
      <c r="N181" s="198"/>
      <c r="O181" s="445" t="s">
        <v>103</v>
      </c>
      <c r="P181" s="436" t="s">
        <v>287</v>
      </c>
      <c r="Q181" s="25"/>
      <c r="R181" s="37"/>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92"/>
    </row>
    <row r="182" spans="1:41" s="40" customFormat="1" ht="39.5" thickBot="1" x14ac:dyDescent="0.4">
      <c r="A182" s="25"/>
      <c r="B182" s="1123"/>
      <c r="C182" s="205" t="s">
        <v>130</v>
      </c>
      <c r="D182" s="206"/>
      <c r="E182" s="236"/>
      <c r="F182" s="237" t="s">
        <v>257</v>
      </c>
      <c r="G182" s="209">
        <v>40</v>
      </c>
      <c r="H182" s="210">
        <v>1</v>
      </c>
      <c r="I182" s="211">
        <v>1</v>
      </c>
      <c r="J182" s="238"/>
      <c r="K182" s="216" t="s">
        <v>277</v>
      </c>
      <c r="L182" s="213"/>
      <c r="M182" s="214"/>
      <c r="N182" s="213"/>
      <c r="O182" s="450" t="s">
        <v>130</v>
      </c>
      <c r="P182" s="215" t="s">
        <v>283</v>
      </c>
      <c r="Q182" s="25"/>
      <c r="R182" s="37"/>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92"/>
    </row>
    <row r="183" spans="1:41" s="40" customFormat="1" ht="40" customHeight="1" thickBot="1" x14ac:dyDescent="0.4">
      <c r="A183" s="25"/>
      <c r="B183" s="1124"/>
      <c r="C183" s="1166" t="s">
        <v>106</v>
      </c>
      <c r="D183" s="182"/>
      <c r="E183" s="240"/>
      <c r="F183" s="231" t="s">
        <v>257</v>
      </c>
      <c r="G183" s="264">
        <v>40</v>
      </c>
      <c r="H183" s="185">
        <v>1</v>
      </c>
      <c r="I183" s="186"/>
      <c r="J183" s="232">
        <v>26</v>
      </c>
      <c r="K183" s="280" t="s">
        <v>288</v>
      </c>
      <c r="L183" s="188"/>
      <c r="M183" s="189"/>
      <c r="N183" s="188"/>
      <c r="O183" s="444" t="s">
        <v>106</v>
      </c>
      <c r="P183" s="579" t="s">
        <v>287</v>
      </c>
      <c r="Q183" s="25"/>
      <c r="R183" s="37"/>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92"/>
    </row>
    <row r="184" spans="1:41" s="40" customFormat="1" ht="15" thickBot="1" x14ac:dyDescent="0.4">
      <c r="A184" s="25"/>
      <c r="B184" s="39"/>
      <c r="C184" s="1168"/>
      <c r="D184" s="220"/>
      <c r="E184" s="266"/>
      <c r="F184" s="267"/>
      <c r="G184" s="268">
        <v>40</v>
      </c>
      <c r="H184" s="223"/>
      <c r="I184" s="224"/>
      <c r="J184" s="269"/>
      <c r="K184" s="226"/>
      <c r="L184" s="227"/>
      <c r="M184" s="228"/>
      <c r="N184" s="227"/>
      <c r="O184" s="447" t="s">
        <v>106</v>
      </c>
      <c r="P184" s="229"/>
      <c r="Q184" s="25"/>
      <c r="R184" s="37"/>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92"/>
    </row>
    <row r="185" spans="1:41" s="40" customFormat="1" ht="29.5" thickBot="1" x14ac:dyDescent="0.4">
      <c r="A185" s="25"/>
      <c r="B185" s="154"/>
      <c r="C185" s="253"/>
      <c r="D185" s="254">
        <v>4.3</v>
      </c>
      <c r="E185" s="255" t="s">
        <v>289</v>
      </c>
      <c r="F185" s="270" t="s">
        <v>290</v>
      </c>
      <c r="G185" s="257" t="s">
        <v>291</v>
      </c>
      <c r="H185" s="258">
        <f>SUM(H186:H195)</f>
        <v>0</v>
      </c>
      <c r="I185" s="259">
        <f>SUM(I186:I195)</f>
        <v>0</v>
      </c>
      <c r="J185" s="260" t="s">
        <v>165</v>
      </c>
      <c r="K185" s="261"/>
      <c r="L185" s="262"/>
      <c r="M185" s="263"/>
      <c r="N185" s="262"/>
      <c r="O185" s="446"/>
      <c r="P185" s="252"/>
      <c r="Q185" s="25"/>
      <c r="R185" s="37"/>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92"/>
    </row>
    <row r="186" spans="1:41" s="40" customFormat="1" ht="15" thickBot="1" x14ac:dyDescent="0.4">
      <c r="A186" s="25"/>
      <c r="B186" s="1122" t="s">
        <v>292</v>
      </c>
      <c r="C186" s="205" t="s">
        <v>90</v>
      </c>
      <c r="D186" s="206"/>
      <c r="E186" s="236"/>
      <c r="F186" s="237" t="s">
        <v>257</v>
      </c>
      <c r="G186" s="209">
        <v>1</v>
      </c>
      <c r="H186" s="271"/>
      <c r="I186" s="272"/>
      <c r="J186" s="273"/>
      <c r="K186" s="216" t="s">
        <v>293</v>
      </c>
      <c r="L186" s="213"/>
      <c r="M186" s="214"/>
      <c r="N186" s="213"/>
      <c r="O186" s="450" t="s">
        <v>90</v>
      </c>
      <c r="P186" s="215"/>
      <c r="Q186" s="25"/>
      <c r="R186" s="37"/>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92"/>
    </row>
    <row r="187" spans="1:41" s="40" customFormat="1" ht="15" thickBot="1" x14ac:dyDescent="0.4">
      <c r="A187" s="25"/>
      <c r="B187" s="1123"/>
      <c r="C187" s="205" t="s">
        <v>93</v>
      </c>
      <c r="D187" s="206"/>
      <c r="E187" s="236"/>
      <c r="F187" s="237" t="s">
        <v>257</v>
      </c>
      <c r="G187" s="209">
        <v>1</v>
      </c>
      <c r="H187" s="271"/>
      <c r="I187" s="272"/>
      <c r="J187" s="273"/>
      <c r="K187" s="216"/>
      <c r="L187" s="213"/>
      <c r="M187" s="214"/>
      <c r="N187" s="213"/>
      <c r="O187" s="450" t="s">
        <v>93</v>
      </c>
      <c r="P187" s="215"/>
      <c r="Q187" s="25"/>
      <c r="R187" s="37"/>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92"/>
    </row>
    <row r="188" spans="1:41" s="40" customFormat="1" ht="15" thickBot="1" x14ac:dyDescent="0.4">
      <c r="A188" s="25"/>
      <c r="B188" s="1123"/>
      <c r="C188" s="205" t="s">
        <v>122</v>
      </c>
      <c r="D188" s="206"/>
      <c r="E188" s="236"/>
      <c r="F188" s="237" t="s">
        <v>257</v>
      </c>
      <c r="G188" s="209">
        <v>1</v>
      </c>
      <c r="H188" s="271"/>
      <c r="I188" s="272"/>
      <c r="J188" s="273"/>
      <c r="K188" s="216"/>
      <c r="L188" s="213"/>
      <c r="M188" s="214"/>
      <c r="N188" s="213"/>
      <c r="O188" s="450" t="s">
        <v>122</v>
      </c>
      <c r="P188" s="215"/>
      <c r="Q188" s="25"/>
      <c r="R188" s="37"/>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92"/>
    </row>
    <row r="189" spans="1:41" s="40" customFormat="1" ht="15" thickBot="1" x14ac:dyDescent="0.4">
      <c r="A189" s="25"/>
      <c r="B189" s="1123"/>
      <c r="C189" s="205" t="s">
        <v>124</v>
      </c>
      <c r="D189" s="206"/>
      <c r="E189" s="236"/>
      <c r="F189" s="237" t="s">
        <v>257</v>
      </c>
      <c r="G189" s="209">
        <v>0</v>
      </c>
      <c r="H189" s="271"/>
      <c r="I189" s="272"/>
      <c r="J189" s="273"/>
      <c r="K189" s="216"/>
      <c r="L189" s="213"/>
      <c r="M189" s="214"/>
      <c r="N189" s="213"/>
      <c r="O189" s="450" t="s">
        <v>124</v>
      </c>
      <c r="P189" s="215"/>
      <c r="Q189" s="25"/>
      <c r="R189" s="37"/>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92"/>
    </row>
    <row r="190" spans="1:41" s="40" customFormat="1" ht="29.5" thickBot="1" x14ac:dyDescent="0.4">
      <c r="A190" s="25"/>
      <c r="B190" s="1123"/>
      <c r="C190" s="205" t="s">
        <v>128</v>
      </c>
      <c r="D190" s="206"/>
      <c r="E190" s="236"/>
      <c r="F190" s="237" t="s">
        <v>257</v>
      </c>
      <c r="G190" s="209">
        <v>1</v>
      </c>
      <c r="H190" s="271"/>
      <c r="I190" s="272"/>
      <c r="J190" s="273"/>
      <c r="K190" s="216"/>
      <c r="L190" s="213"/>
      <c r="M190" s="214"/>
      <c r="N190" s="213"/>
      <c r="O190" s="450" t="s">
        <v>128</v>
      </c>
      <c r="P190" s="215"/>
      <c r="Q190" s="25"/>
      <c r="R190" s="37"/>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92"/>
    </row>
    <row r="191" spans="1:41" s="40" customFormat="1" ht="29.5" thickBot="1" x14ac:dyDescent="0.4">
      <c r="A191" s="25"/>
      <c r="B191" s="1123"/>
      <c r="C191" s="205" t="s">
        <v>95</v>
      </c>
      <c r="D191" s="206"/>
      <c r="E191" s="236"/>
      <c r="F191" s="237" t="s">
        <v>257</v>
      </c>
      <c r="G191" s="209">
        <v>1</v>
      </c>
      <c r="H191" s="271"/>
      <c r="I191" s="272"/>
      <c r="J191" s="273"/>
      <c r="K191" s="216"/>
      <c r="L191" s="213"/>
      <c r="M191" s="214"/>
      <c r="N191" s="213"/>
      <c r="O191" s="450" t="s">
        <v>95</v>
      </c>
      <c r="P191" s="215"/>
      <c r="Q191" s="25"/>
      <c r="R191" s="37"/>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92"/>
    </row>
    <row r="192" spans="1:41" s="40" customFormat="1" ht="15" thickBot="1" x14ac:dyDescent="0.4">
      <c r="A192" s="25"/>
      <c r="B192" s="1123"/>
      <c r="C192" s="205" t="s">
        <v>98</v>
      </c>
      <c r="D192" s="206"/>
      <c r="E192" s="236"/>
      <c r="F192" s="237" t="s">
        <v>257</v>
      </c>
      <c r="G192" s="209">
        <v>1</v>
      </c>
      <c r="H192" s="271"/>
      <c r="I192" s="272"/>
      <c r="J192" s="273"/>
      <c r="K192" s="216"/>
      <c r="L192" s="213"/>
      <c r="M192" s="214"/>
      <c r="N192" s="213"/>
      <c r="O192" s="450" t="s">
        <v>98</v>
      </c>
      <c r="P192" s="215"/>
      <c r="Q192" s="25"/>
      <c r="R192" s="37"/>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92"/>
    </row>
    <row r="193" spans="1:41" s="40" customFormat="1" ht="15" thickBot="1" x14ac:dyDescent="0.4">
      <c r="A193" s="25"/>
      <c r="B193" s="1123"/>
      <c r="C193" s="205" t="s">
        <v>103</v>
      </c>
      <c r="D193" s="206"/>
      <c r="E193" s="236"/>
      <c r="F193" s="237" t="s">
        <v>257</v>
      </c>
      <c r="G193" s="209">
        <v>1</v>
      </c>
      <c r="H193" s="271"/>
      <c r="I193" s="272"/>
      <c r="J193" s="273"/>
      <c r="K193" s="216"/>
      <c r="L193" s="213"/>
      <c r="M193" s="214"/>
      <c r="N193" s="213"/>
      <c r="O193" s="450" t="s">
        <v>103</v>
      </c>
      <c r="P193" s="215"/>
      <c r="Q193" s="25"/>
      <c r="R193" s="37"/>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92"/>
    </row>
    <row r="194" spans="1:41" s="40" customFormat="1" ht="15" thickBot="1" x14ac:dyDescent="0.4">
      <c r="A194" s="25"/>
      <c r="B194" s="1123"/>
      <c r="C194" s="205" t="s">
        <v>130</v>
      </c>
      <c r="D194" s="206"/>
      <c r="E194" s="236"/>
      <c r="F194" s="237" t="s">
        <v>257</v>
      </c>
      <c r="G194" s="209">
        <v>1</v>
      </c>
      <c r="H194" s="271"/>
      <c r="I194" s="272"/>
      <c r="J194" s="273"/>
      <c r="K194" s="216"/>
      <c r="L194" s="213"/>
      <c r="M194" s="214"/>
      <c r="N194" s="213"/>
      <c r="O194" s="450" t="s">
        <v>130</v>
      </c>
      <c r="P194" s="215"/>
      <c r="Q194" s="25"/>
      <c r="R194" s="37"/>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92"/>
    </row>
    <row r="195" spans="1:41" s="40" customFormat="1" ht="15" thickBot="1" x14ac:dyDescent="0.4">
      <c r="A195" s="25"/>
      <c r="B195" s="1124"/>
      <c r="C195" s="205" t="s">
        <v>106</v>
      </c>
      <c r="D195" s="206"/>
      <c r="E195" s="274"/>
      <c r="F195" s="237" t="s">
        <v>257</v>
      </c>
      <c r="G195" s="209">
        <v>1</v>
      </c>
      <c r="H195" s="271"/>
      <c r="I195" s="272"/>
      <c r="J195" s="273"/>
      <c r="K195" s="216"/>
      <c r="L195" s="213"/>
      <c r="M195" s="214"/>
      <c r="N195" s="213"/>
      <c r="O195" s="450" t="s">
        <v>106</v>
      </c>
      <c r="P195" s="215"/>
      <c r="Q195" s="25"/>
      <c r="R195" s="37"/>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92"/>
    </row>
    <row r="196" spans="1:41" s="40" customFormat="1" ht="15" thickBot="1" x14ac:dyDescent="0.4">
      <c r="A196" s="25"/>
      <c r="B196" s="155"/>
      <c r="C196" s="239"/>
      <c r="D196" s="27">
        <v>5</v>
      </c>
      <c r="E196" s="28" t="s">
        <v>294</v>
      </c>
      <c r="F196" s="29"/>
      <c r="G196" s="103"/>
      <c r="H196" s="104"/>
      <c r="I196" s="105"/>
      <c r="J196" s="106"/>
      <c r="K196" s="107"/>
      <c r="L196" s="108"/>
      <c r="M196" s="109"/>
      <c r="N196" s="108"/>
      <c r="O196" s="448"/>
      <c r="P196" s="110"/>
      <c r="Q196" s="25"/>
      <c r="R196" s="37"/>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92"/>
    </row>
    <row r="197" spans="1:41" s="40" customFormat="1" ht="26" x14ac:dyDescent="0.35">
      <c r="A197" s="25"/>
      <c r="B197" s="154"/>
      <c r="C197" s="168"/>
      <c r="D197" s="169">
        <v>5.0999999999999996</v>
      </c>
      <c r="E197" s="170" t="s">
        <v>295</v>
      </c>
      <c r="F197" s="171" t="s">
        <v>296</v>
      </c>
      <c r="G197" s="172">
        <f>SUM(G198:G208)</f>
        <v>8</v>
      </c>
      <c r="H197" s="173">
        <f>SUM(H198:H208)</f>
        <v>2</v>
      </c>
      <c r="I197" s="174">
        <f>SUM(I198:I208)</f>
        <v>1</v>
      </c>
      <c r="J197" s="230" t="s">
        <v>165</v>
      </c>
      <c r="K197" s="176"/>
      <c r="L197" s="177"/>
      <c r="M197" s="178"/>
      <c r="N197" s="177"/>
      <c r="O197" s="443"/>
      <c r="P197" s="179"/>
      <c r="Q197" s="25"/>
      <c r="R197" s="37"/>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92"/>
    </row>
    <row r="198" spans="1:41" s="40" customFormat="1" ht="134.25" customHeight="1" thickBot="1" x14ac:dyDescent="0.4">
      <c r="A198" s="25"/>
      <c r="B198" s="1122" t="s">
        <v>297</v>
      </c>
      <c r="C198" s="205" t="s">
        <v>90</v>
      </c>
      <c r="D198" s="206"/>
      <c r="E198" s="236"/>
      <c r="F198" s="237"/>
      <c r="G198" s="209">
        <v>1</v>
      </c>
      <c r="H198" s="210"/>
      <c r="I198" s="211"/>
      <c r="J198" s="238"/>
      <c r="K198" s="216" t="s">
        <v>298</v>
      </c>
      <c r="L198" s="216" t="s">
        <v>299</v>
      </c>
      <c r="M198" s="214"/>
      <c r="N198" s="213"/>
      <c r="O198" s="450" t="s">
        <v>90</v>
      </c>
      <c r="P198" s="215"/>
      <c r="Q198" s="25"/>
      <c r="R198" s="37"/>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92"/>
    </row>
    <row r="199" spans="1:41" s="40" customFormat="1" ht="15" thickBot="1" x14ac:dyDescent="0.4">
      <c r="A199" s="25"/>
      <c r="B199" s="1123"/>
      <c r="C199" s="205" t="s">
        <v>93</v>
      </c>
      <c r="D199" s="206"/>
      <c r="E199" s="236"/>
      <c r="F199" s="237"/>
      <c r="G199" s="209">
        <v>1</v>
      </c>
      <c r="H199" s="210">
        <v>1</v>
      </c>
      <c r="I199" s="211">
        <v>1</v>
      </c>
      <c r="J199" s="238">
        <v>6</v>
      </c>
      <c r="K199" s="216" t="s">
        <v>300</v>
      </c>
      <c r="L199" s="249" t="s">
        <v>301</v>
      </c>
      <c r="M199" s="214" t="s">
        <v>302</v>
      </c>
      <c r="N199" s="213" t="s">
        <v>119</v>
      </c>
      <c r="O199" s="450" t="s">
        <v>93</v>
      </c>
      <c r="P199" s="215" t="s">
        <v>303</v>
      </c>
      <c r="Q199" s="25"/>
      <c r="R199" s="37"/>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92"/>
    </row>
    <row r="200" spans="1:41" s="40" customFormat="1" ht="104.5" thickBot="1" x14ac:dyDescent="0.4">
      <c r="A200" s="25"/>
      <c r="B200" s="1123"/>
      <c r="C200" s="205" t="s">
        <v>122</v>
      </c>
      <c r="D200" s="206"/>
      <c r="E200" s="236"/>
      <c r="F200" s="237"/>
      <c r="G200" s="209">
        <v>0</v>
      </c>
      <c r="H200" s="210">
        <v>1</v>
      </c>
      <c r="I200" s="211"/>
      <c r="J200" s="238"/>
      <c r="K200" s="673" t="s">
        <v>304</v>
      </c>
      <c r="L200" s="216" t="s">
        <v>305</v>
      </c>
      <c r="M200" s="214"/>
      <c r="N200" s="213"/>
      <c r="O200" s="450" t="s">
        <v>122</v>
      </c>
      <c r="P200" s="215"/>
      <c r="Q200" s="25"/>
      <c r="R200" s="37"/>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92"/>
    </row>
    <row r="201" spans="1:41" s="40" customFormat="1" ht="15" thickBot="1" x14ac:dyDescent="0.4">
      <c r="A201" s="25"/>
      <c r="B201" s="1123"/>
      <c r="C201" s="738"/>
      <c r="D201" s="242"/>
      <c r="E201" s="243"/>
      <c r="F201" s="244"/>
      <c r="G201" s="245"/>
      <c r="H201" s="246"/>
      <c r="I201" s="247"/>
      <c r="J201" s="248"/>
      <c r="K201" s="249"/>
      <c r="L201" s="250"/>
      <c r="M201" s="251"/>
      <c r="N201" s="250"/>
      <c r="O201" s="451"/>
      <c r="P201" s="252"/>
      <c r="Q201" s="25"/>
      <c r="R201" s="37"/>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92"/>
    </row>
    <row r="202" spans="1:41" s="40" customFormat="1" ht="15" thickBot="1" x14ac:dyDescent="0.4">
      <c r="A202" s="25"/>
      <c r="B202" s="1123"/>
      <c r="C202" s="205" t="s">
        <v>124</v>
      </c>
      <c r="D202" s="206"/>
      <c r="E202" s="236"/>
      <c r="F202" s="237"/>
      <c r="G202" s="209">
        <v>0</v>
      </c>
      <c r="H202" s="210"/>
      <c r="I202" s="211"/>
      <c r="J202" s="238"/>
      <c r="K202" s="216"/>
      <c r="L202" s="216"/>
      <c r="M202" s="214"/>
      <c r="N202" s="213"/>
      <c r="O202" s="450" t="s">
        <v>124</v>
      </c>
      <c r="P202" s="215"/>
      <c r="Q202" s="25"/>
      <c r="R202" s="37"/>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92"/>
    </row>
    <row r="203" spans="1:41" s="40" customFormat="1" ht="29.5" thickBot="1" x14ac:dyDescent="0.4">
      <c r="A203" s="25"/>
      <c r="B203" s="1123"/>
      <c r="C203" s="205" t="s">
        <v>128</v>
      </c>
      <c r="D203" s="206"/>
      <c r="E203" s="236"/>
      <c r="F203" s="237"/>
      <c r="G203" s="209">
        <v>1</v>
      </c>
      <c r="H203" s="210"/>
      <c r="I203" s="211"/>
      <c r="J203" s="238"/>
      <c r="K203" s="216"/>
      <c r="L203" s="249" t="s">
        <v>306</v>
      </c>
      <c r="M203" s="214"/>
      <c r="N203" s="213"/>
      <c r="O203" s="450" t="s">
        <v>128</v>
      </c>
      <c r="P203" s="215"/>
      <c r="Q203" s="25"/>
      <c r="R203" s="37"/>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92"/>
    </row>
    <row r="204" spans="1:41" s="40" customFormat="1" ht="52.5" thickBot="1" x14ac:dyDescent="0.4">
      <c r="A204" s="25"/>
      <c r="B204" s="1123"/>
      <c r="C204" s="205" t="s">
        <v>95</v>
      </c>
      <c r="D204" s="206"/>
      <c r="E204" s="236"/>
      <c r="F204" s="237"/>
      <c r="G204" s="209">
        <v>1</v>
      </c>
      <c r="H204" s="210"/>
      <c r="I204" s="211"/>
      <c r="J204" s="238"/>
      <c r="K204" s="216"/>
      <c r="L204" s="216" t="s">
        <v>307</v>
      </c>
      <c r="M204" s="214"/>
      <c r="N204" s="213"/>
      <c r="O204" s="450" t="s">
        <v>95</v>
      </c>
      <c r="P204" s="215"/>
      <c r="Q204" s="25"/>
      <c r="R204" s="37"/>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92"/>
    </row>
    <row r="205" spans="1:41" s="40" customFormat="1" ht="52.5" thickBot="1" x14ac:dyDescent="0.4">
      <c r="A205" s="25"/>
      <c r="B205" s="1123"/>
      <c r="C205" s="205" t="s">
        <v>98</v>
      </c>
      <c r="D205" s="206"/>
      <c r="E205" s="236"/>
      <c r="F205" s="237"/>
      <c r="G205" s="209">
        <v>1</v>
      </c>
      <c r="H205" s="210"/>
      <c r="I205" s="211"/>
      <c r="J205" s="238"/>
      <c r="K205" s="216"/>
      <c r="L205" s="249" t="s">
        <v>308</v>
      </c>
      <c r="M205" s="214"/>
      <c r="N205" s="213"/>
      <c r="O205" s="450" t="s">
        <v>98</v>
      </c>
      <c r="P205" s="215"/>
      <c r="Q205" s="25"/>
      <c r="R205" s="37"/>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92"/>
    </row>
    <row r="206" spans="1:41" s="40" customFormat="1" ht="26.5" thickBot="1" x14ac:dyDescent="0.4">
      <c r="A206" s="25"/>
      <c r="B206" s="1123"/>
      <c r="C206" s="205" t="s">
        <v>103</v>
      </c>
      <c r="D206" s="206"/>
      <c r="E206" s="236"/>
      <c r="F206" s="237"/>
      <c r="G206" s="209">
        <v>1</v>
      </c>
      <c r="H206" s="210"/>
      <c r="I206" s="211"/>
      <c r="J206" s="238"/>
      <c r="K206" s="216"/>
      <c r="L206" s="216" t="s">
        <v>309</v>
      </c>
      <c r="M206" s="214"/>
      <c r="N206" s="213"/>
      <c r="O206" s="450" t="s">
        <v>103</v>
      </c>
      <c r="P206" s="215"/>
      <c r="Q206" s="25"/>
      <c r="R206" s="37"/>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92"/>
    </row>
    <row r="207" spans="1:41" s="40" customFormat="1" ht="52.5" thickBot="1" x14ac:dyDescent="0.4">
      <c r="A207" s="25"/>
      <c r="B207" s="1123"/>
      <c r="C207" s="205" t="s">
        <v>130</v>
      </c>
      <c r="D207" s="206"/>
      <c r="E207" s="236"/>
      <c r="F207" s="237"/>
      <c r="G207" s="209">
        <v>1</v>
      </c>
      <c r="H207" s="210"/>
      <c r="I207" s="211"/>
      <c r="J207" s="238"/>
      <c r="K207" s="216"/>
      <c r="L207" s="249" t="s">
        <v>310</v>
      </c>
      <c r="M207" s="214"/>
      <c r="N207" s="213"/>
      <c r="O207" s="450" t="s">
        <v>130</v>
      </c>
      <c r="P207" s="215"/>
      <c r="Q207" s="25"/>
      <c r="R207" s="37"/>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92"/>
    </row>
    <row r="208" spans="1:41" s="40" customFormat="1" ht="65.5" thickBot="1" x14ac:dyDescent="0.4">
      <c r="A208" s="25"/>
      <c r="B208" s="1124"/>
      <c r="C208" s="205" t="s">
        <v>106</v>
      </c>
      <c r="D208" s="206"/>
      <c r="E208" s="274"/>
      <c r="F208" s="237"/>
      <c r="G208" s="209">
        <v>1</v>
      </c>
      <c r="H208" s="210"/>
      <c r="I208" s="211"/>
      <c r="J208" s="238"/>
      <c r="K208" s="216"/>
      <c r="L208" s="216" t="s">
        <v>311</v>
      </c>
      <c r="M208" s="214"/>
      <c r="N208" s="213"/>
      <c r="O208" s="450" t="s">
        <v>106</v>
      </c>
      <c r="P208" s="215"/>
      <c r="Q208" s="25"/>
      <c r="R208" s="37"/>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92"/>
    </row>
    <row r="209" spans="1:41" s="40" customFormat="1" ht="37.9" customHeight="1" thickBot="1" x14ac:dyDescent="0.4">
      <c r="A209" s="25"/>
      <c r="B209" s="155"/>
      <c r="C209" s="239"/>
      <c r="D209" s="27">
        <v>6</v>
      </c>
      <c r="E209" s="28" t="s">
        <v>33</v>
      </c>
      <c r="F209" s="29"/>
      <c r="G209" s="103"/>
      <c r="H209" s="104"/>
      <c r="I209" s="105"/>
      <c r="J209" s="106"/>
      <c r="K209" s="107"/>
      <c r="L209" s="108"/>
      <c r="M209" s="109"/>
      <c r="N209" s="108"/>
      <c r="O209" s="448"/>
      <c r="P209" s="110"/>
      <c r="Q209" s="25"/>
      <c r="R209" s="37"/>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92"/>
    </row>
    <row r="210" spans="1:41" s="40" customFormat="1" ht="15" thickBot="1" x14ac:dyDescent="0.4">
      <c r="A210" s="25"/>
      <c r="B210" s="156"/>
      <c r="C210" s="168"/>
      <c r="D210" s="169">
        <v>6.1</v>
      </c>
      <c r="E210" s="170" t="s">
        <v>34</v>
      </c>
      <c r="F210" s="275" t="s">
        <v>35</v>
      </c>
      <c r="G210" s="172">
        <f>SUM(G211:G281)</f>
        <v>81</v>
      </c>
      <c r="H210" s="173">
        <f>SUM(H211:H281)</f>
        <v>136.25</v>
      </c>
      <c r="I210" s="174">
        <f>SUM(I211:I281)</f>
        <v>159.625</v>
      </c>
      <c r="J210" s="175" t="s">
        <v>224</v>
      </c>
      <c r="K210" s="176"/>
      <c r="L210" s="177"/>
      <c r="M210" s="178"/>
      <c r="N210" s="177"/>
      <c r="O210" s="443"/>
      <c r="P210" s="179"/>
      <c r="Q210" s="25"/>
      <c r="R210" s="37"/>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92"/>
    </row>
    <row r="211" spans="1:41" s="40" customFormat="1" x14ac:dyDescent="0.35">
      <c r="A211" s="25"/>
      <c r="B211" s="1122" t="s">
        <v>312</v>
      </c>
      <c r="C211" s="1166" t="s">
        <v>90</v>
      </c>
      <c r="D211" s="650"/>
      <c r="E211" s="183"/>
      <c r="F211" s="184"/>
      <c r="G211" s="1115">
        <v>9</v>
      </c>
      <c r="H211" s="185">
        <v>6.75</v>
      </c>
      <c r="I211" s="186">
        <v>6.75</v>
      </c>
      <c r="J211" s="187">
        <v>8</v>
      </c>
      <c r="K211" s="218" t="s">
        <v>313</v>
      </c>
      <c r="L211" s="188"/>
      <c r="M211" s="189" t="s">
        <v>314</v>
      </c>
      <c r="N211" s="188"/>
      <c r="O211" s="444" t="s">
        <v>90</v>
      </c>
      <c r="P211" s="190" t="s">
        <v>315</v>
      </c>
      <c r="Q211" s="25"/>
      <c r="R211" s="37"/>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92"/>
    </row>
    <row r="212" spans="1:41" s="40" customFormat="1" ht="32.65" customHeight="1" x14ac:dyDescent="0.35">
      <c r="A212" s="25"/>
      <c r="B212" s="1123"/>
      <c r="C212" s="1167"/>
      <c r="D212" s="651"/>
      <c r="E212" s="53"/>
      <c r="F212" s="438"/>
      <c r="G212" s="1125"/>
      <c r="H212" s="56">
        <v>3</v>
      </c>
      <c r="I212" s="57">
        <v>3</v>
      </c>
      <c r="J212" s="98">
        <v>24</v>
      </c>
      <c r="K212" s="59" t="s">
        <v>316</v>
      </c>
      <c r="L212" s="60"/>
      <c r="M212" s="61"/>
      <c r="N212" s="60"/>
      <c r="O212" s="328" t="s">
        <v>90</v>
      </c>
      <c r="P212" s="191" t="s">
        <v>317</v>
      </c>
      <c r="Q212" s="25"/>
      <c r="R212" s="37"/>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92"/>
    </row>
    <row r="213" spans="1:41" s="40" customFormat="1" ht="26" x14ac:dyDescent="0.35">
      <c r="A213" s="25"/>
      <c r="B213" s="1123"/>
      <c r="C213" s="1167"/>
      <c r="D213" s="651"/>
      <c r="E213" s="53"/>
      <c r="F213" s="438"/>
      <c r="G213" s="1125"/>
      <c r="H213" s="56">
        <v>21</v>
      </c>
      <c r="I213" s="57">
        <v>21</v>
      </c>
      <c r="J213" s="98">
        <v>168</v>
      </c>
      <c r="K213" s="59" t="s">
        <v>318</v>
      </c>
      <c r="L213" s="96" t="s">
        <v>319</v>
      </c>
      <c r="M213" s="61"/>
      <c r="N213" s="60"/>
      <c r="O213" s="328" t="s">
        <v>90</v>
      </c>
      <c r="P213" s="191" t="s">
        <v>320</v>
      </c>
      <c r="Q213" s="25"/>
      <c r="R213" s="37"/>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92"/>
    </row>
    <row r="214" spans="1:41" s="40" customFormat="1" ht="39" x14ac:dyDescent="0.35">
      <c r="A214" s="25"/>
      <c r="B214" s="1123"/>
      <c r="C214" s="1167"/>
      <c r="D214" s="651"/>
      <c r="E214" s="53"/>
      <c r="F214" s="438"/>
      <c r="G214" s="1125"/>
      <c r="H214" s="56"/>
      <c r="I214" s="57"/>
      <c r="J214" s="98"/>
      <c r="K214" s="59"/>
      <c r="L214" s="96" t="s">
        <v>321</v>
      </c>
      <c r="M214" s="61"/>
      <c r="N214" s="60"/>
      <c r="O214" s="328" t="s">
        <v>90</v>
      </c>
      <c r="P214" s="191"/>
      <c r="Q214" s="25"/>
      <c r="R214" s="37"/>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92"/>
    </row>
    <row r="215" spans="1:41" s="40" customFormat="1" x14ac:dyDescent="0.35">
      <c r="A215" s="25"/>
      <c r="B215" s="1123"/>
      <c r="C215" s="1167"/>
      <c r="D215" s="651"/>
      <c r="E215" s="53"/>
      <c r="F215" s="438"/>
      <c r="G215" s="1125"/>
      <c r="H215" s="56"/>
      <c r="I215" s="57">
        <f>SUM(27/8)</f>
        <v>3.375</v>
      </c>
      <c r="J215" s="98">
        <f>SUM(8*3)</f>
        <v>24</v>
      </c>
      <c r="K215" s="59" t="s">
        <v>322</v>
      </c>
      <c r="L215" s="60"/>
      <c r="M215" s="61"/>
      <c r="N215" s="60"/>
      <c r="O215" s="328" t="s">
        <v>90</v>
      </c>
      <c r="P215" s="191"/>
      <c r="Q215" s="25"/>
      <c r="R215" s="37"/>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92"/>
    </row>
    <row r="216" spans="1:41" s="40" customFormat="1" x14ac:dyDescent="0.35">
      <c r="A216" s="25"/>
      <c r="B216" s="1123"/>
      <c r="C216" s="1167"/>
      <c r="D216" s="651"/>
      <c r="E216" s="53"/>
      <c r="F216" s="438"/>
      <c r="G216" s="1125"/>
      <c r="H216" s="56"/>
      <c r="I216" s="57">
        <v>12</v>
      </c>
      <c r="J216" s="98">
        <v>8</v>
      </c>
      <c r="K216" s="59" t="s">
        <v>323</v>
      </c>
      <c r="L216" s="60"/>
      <c r="M216" s="61"/>
      <c r="N216" s="60"/>
      <c r="O216" s="328" t="s">
        <v>90</v>
      </c>
      <c r="P216" s="191"/>
      <c r="Q216" s="25"/>
      <c r="R216" s="37"/>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92"/>
    </row>
    <row r="217" spans="1:41" s="40" customFormat="1" x14ac:dyDescent="0.35">
      <c r="A217" s="25"/>
      <c r="B217" s="1123"/>
      <c r="C217" s="1167"/>
      <c r="D217" s="651"/>
      <c r="E217" s="53"/>
      <c r="F217" s="438"/>
      <c r="G217" s="1125"/>
      <c r="H217" s="56"/>
      <c r="I217" s="57">
        <v>1</v>
      </c>
      <c r="J217" s="98">
        <v>9</v>
      </c>
      <c r="K217" s="59" t="s">
        <v>324</v>
      </c>
      <c r="L217" s="60"/>
      <c r="M217" s="61"/>
      <c r="N217" s="60"/>
      <c r="O217" s="328" t="s">
        <v>90</v>
      </c>
      <c r="P217" s="277"/>
      <c r="Q217" s="25"/>
      <c r="R217" s="37"/>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92"/>
    </row>
    <row r="218" spans="1:41" s="40" customFormat="1" ht="65" x14ac:dyDescent="0.35">
      <c r="A218" s="25"/>
      <c r="B218" s="1123"/>
      <c r="C218" s="1167"/>
      <c r="D218" s="731"/>
      <c r="E218" s="93"/>
      <c r="F218" s="732"/>
      <c r="G218" s="1125"/>
      <c r="H218" s="283"/>
      <c r="I218" s="284">
        <v>7</v>
      </c>
      <c r="J218" s="285">
        <v>138</v>
      </c>
      <c r="K218" s="64" t="s">
        <v>325</v>
      </c>
      <c r="L218" s="120"/>
      <c r="M218" s="121"/>
      <c r="N218" s="120"/>
      <c r="O218" s="449"/>
      <c r="P218" s="733"/>
      <c r="Q218" s="25"/>
      <c r="R218" s="37"/>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92"/>
    </row>
    <row r="219" spans="1:41" s="40" customFormat="1" ht="15" thickBot="1" x14ac:dyDescent="0.4">
      <c r="A219" s="25"/>
      <c r="B219" s="1123"/>
      <c r="C219" s="1168"/>
      <c r="D219" s="652"/>
      <c r="E219" s="221"/>
      <c r="F219" s="194"/>
      <c r="G219" s="1116"/>
      <c r="H219" s="195"/>
      <c r="I219" s="196">
        <v>1</v>
      </c>
      <c r="J219" s="197">
        <v>8</v>
      </c>
      <c r="K219" s="204" t="s">
        <v>326</v>
      </c>
      <c r="L219" s="198"/>
      <c r="M219" s="199"/>
      <c r="N219" s="198"/>
      <c r="O219" s="445" t="s">
        <v>90</v>
      </c>
      <c r="P219" s="200"/>
      <c r="Q219" s="25"/>
      <c r="R219" s="37"/>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92"/>
    </row>
    <row r="220" spans="1:41" s="40" customFormat="1" x14ac:dyDescent="0.35">
      <c r="A220" s="25"/>
      <c r="B220" s="1123"/>
      <c r="C220" s="1166" t="s">
        <v>93</v>
      </c>
      <c r="D220" s="182"/>
      <c r="E220" s="183"/>
      <c r="F220" s="184"/>
      <c r="G220" s="1115">
        <v>9</v>
      </c>
      <c r="H220" s="185">
        <v>2</v>
      </c>
      <c r="I220" s="186">
        <v>2</v>
      </c>
      <c r="J220" s="187">
        <v>16</v>
      </c>
      <c r="K220" s="717" t="s">
        <v>327</v>
      </c>
      <c r="L220" s="188"/>
      <c r="M220" s="189"/>
      <c r="N220" s="188"/>
      <c r="O220" s="444" t="s">
        <v>93</v>
      </c>
      <c r="P220" s="190" t="s">
        <v>328</v>
      </c>
      <c r="Q220" s="25"/>
      <c r="R220" s="37"/>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92"/>
    </row>
    <row r="221" spans="1:41" s="40" customFormat="1" ht="26" x14ac:dyDescent="0.35">
      <c r="A221" s="25"/>
      <c r="B221" s="1123"/>
      <c r="C221" s="1167"/>
      <c r="D221" s="437"/>
      <c r="E221" s="53"/>
      <c r="F221" s="438"/>
      <c r="G221" s="1125"/>
      <c r="H221" s="56">
        <v>5</v>
      </c>
      <c r="I221" s="57">
        <v>5</v>
      </c>
      <c r="J221" s="98">
        <v>8</v>
      </c>
      <c r="K221" s="59" t="s">
        <v>329</v>
      </c>
      <c r="L221" s="60"/>
      <c r="M221" s="61"/>
      <c r="N221" s="60"/>
      <c r="O221" s="328" t="s">
        <v>93</v>
      </c>
      <c r="P221" s="191" t="s">
        <v>317</v>
      </c>
      <c r="Q221" s="25"/>
      <c r="R221" s="37"/>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92"/>
    </row>
    <row r="222" spans="1:41" s="40" customFormat="1" ht="26" x14ac:dyDescent="0.35">
      <c r="A222" s="25"/>
      <c r="B222" s="1123"/>
      <c r="C222" s="1167"/>
      <c r="D222" s="437"/>
      <c r="E222" s="53"/>
      <c r="F222" s="438"/>
      <c r="G222" s="1125"/>
      <c r="H222" s="56">
        <v>1</v>
      </c>
      <c r="I222" s="57">
        <v>1</v>
      </c>
      <c r="J222" s="98">
        <v>8</v>
      </c>
      <c r="K222" s="59" t="s">
        <v>330</v>
      </c>
      <c r="L222" s="60"/>
      <c r="M222" s="61"/>
      <c r="N222" s="60"/>
      <c r="O222" s="328" t="s">
        <v>93</v>
      </c>
      <c r="P222" s="191" t="s">
        <v>317</v>
      </c>
      <c r="Q222" s="25"/>
      <c r="R222" s="37"/>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92"/>
    </row>
    <row r="223" spans="1:41" s="40" customFormat="1" ht="39" x14ac:dyDescent="0.35">
      <c r="A223" s="25"/>
      <c r="B223" s="1123"/>
      <c r="C223" s="1167"/>
      <c r="D223" s="437"/>
      <c r="E223" s="53"/>
      <c r="F223" s="438"/>
      <c r="G223" s="1125"/>
      <c r="H223" s="56">
        <v>4</v>
      </c>
      <c r="I223" s="57">
        <v>4</v>
      </c>
      <c r="J223" s="98">
        <v>32</v>
      </c>
      <c r="K223" s="59" t="s">
        <v>331</v>
      </c>
      <c r="L223" s="67" t="s">
        <v>332</v>
      </c>
      <c r="M223" s="61"/>
      <c r="N223" s="60"/>
      <c r="O223" s="328" t="s">
        <v>93</v>
      </c>
      <c r="P223" s="191" t="s">
        <v>320</v>
      </c>
      <c r="Q223" s="25"/>
      <c r="R223" s="37"/>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92"/>
    </row>
    <row r="224" spans="1:41" s="40" customFormat="1" ht="26" x14ac:dyDescent="0.35">
      <c r="A224" s="25"/>
      <c r="B224" s="1123"/>
      <c r="C224" s="1167"/>
      <c r="D224" s="437"/>
      <c r="E224" s="53"/>
      <c r="F224" s="438"/>
      <c r="G224" s="1125"/>
      <c r="H224" s="56"/>
      <c r="I224" s="57"/>
      <c r="J224" s="98"/>
      <c r="K224" s="59"/>
      <c r="L224" s="67" t="s">
        <v>333</v>
      </c>
      <c r="M224" s="61"/>
      <c r="N224" s="60"/>
      <c r="O224" s="328" t="s">
        <v>93</v>
      </c>
      <c r="P224" s="191"/>
      <c r="Q224" s="25"/>
      <c r="R224" s="37"/>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92"/>
    </row>
    <row r="225" spans="1:41" s="40" customFormat="1" ht="26" x14ac:dyDescent="0.35">
      <c r="A225" s="25"/>
      <c r="B225" s="1123"/>
      <c r="C225" s="1167"/>
      <c r="D225" s="437"/>
      <c r="E225" s="53"/>
      <c r="F225" s="438"/>
      <c r="G225" s="1125"/>
      <c r="H225" s="56"/>
      <c r="I225" s="57"/>
      <c r="J225" s="98"/>
      <c r="K225" s="59"/>
      <c r="L225" s="67" t="s">
        <v>334</v>
      </c>
      <c r="M225" s="61"/>
      <c r="N225" s="60"/>
      <c r="O225" s="328" t="s">
        <v>93</v>
      </c>
      <c r="P225" s="191"/>
      <c r="Q225" s="25"/>
      <c r="R225" s="37"/>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92"/>
    </row>
    <row r="226" spans="1:41" s="40" customFormat="1" ht="15" thickBot="1" x14ac:dyDescent="0.4">
      <c r="A226" s="25"/>
      <c r="B226" s="1123"/>
      <c r="C226" s="1168"/>
      <c r="D226" s="192"/>
      <c r="E226" s="193"/>
      <c r="F226" s="194"/>
      <c r="G226" s="1116"/>
      <c r="H226" s="195"/>
      <c r="I226" s="196"/>
      <c r="J226" s="197"/>
      <c r="K226" s="204"/>
      <c r="L226" s="198"/>
      <c r="M226" s="199"/>
      <c r="N226" s="198"/>
      <c r="O226" s="445" t="s">
        <v>93</v>
      </c>
      <c r="P226" s="200"/>
      <c r="Q226" s="25"/>
      <c r="R226" s="37"/>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92"/>
    </row>
    <row r="227" spans="1:41" s="40" customFormat="1" ht="26" x14ac:dyDescent="0.35">
      <c r="A227" s="25"/>
      <c r="B227" s="1123"/>
      <c r="C227" s="1169" t="s">
        <v>122</v>
      </c>
      <c r="D227" s="182"/>
      <c r="E227" s="183"/>
      <c r="F227" s="184"/>
      <c r="G227" s="1115">
        <v>6</v>
      </c>
      <c r="H227" s="185">
        <v>5</v>
      </c>
      <c r="I227" s="186">
        <v>5</v>
      </c>
      <c r="J227" s="187">
        <v>40</v>
      </c>
      <c r="K227" s="218" t="s">
        <v>335</v>
      </c>
      <c r="L227" s="188"/>
      <c r="M227" s="189"/>
      <c r="N227" s="188"/>
      <c r="O227" s="444" t="s">
        <v>122</v>
      </c>
      <c r="P227" s="190" t="s">
        <v>317</v>
      </c>
      <c r="Q227" s="25"/>
      <c r="R227" s="37"/>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92"/>
    </row>
    <row r="228" spans="1:41" s="40" customFormat="1" ht="26" x14ac:dyDescent="0.35">
      <c r="A228" s="25"/>
      <c r="B228" s="1123"/>
      <c r="C228" s="1170"/>
      <c r="D228" s="437"/>
      <c r="E228" s="53"/>
      <c r="F228" s="438"/>
      <c r="G228" s="1125"/>
      <c r="H228" s="56">
        <v>1</v>
      </c>
      <c r="I228" s="57">
        <v>1</v>
      </c>
      <c r="J228" s="98">
        <v>8</v>
      </c>
      <c r="K228" s="59" t="s">
        <v>336</v>
      </c>
      <c r="L228" s="60"/>
      <c r="M228" s="61" t="s">
        <v>337</v>
      </c>
      <c r="N228" s="60" t="s">
        <v>119</v>
      </c>
      <c r="O228" s="328" t="s">
        <v>122</v>
      </c>
      <c r="P228" s="191" t="s">
        <v>338</v>
      </c>
      <c r="Q228" s="25"/>
      <c r="R228" s="37"/>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92"/>
    </row>
    <row r="229" spans="1:41" s="40" customFormat="1" ht="26" x14ac:dyDescent="0.35">
      <c r="A229" s="25"/>
      <c r="B229" s="1123"/>
      <c r="C229" s="1170"/>
      <c r="D229" s="437"/>
      <c r="E229" s="53"/>
      <c r="F229" s="438"/>
      <c r="G229" s="1125"/>
      <c r="H229" s="56">
        <v>12</v>
      </c>
      <c r="I229" s="57">
        <v>12</v>
      </c>
      <c r="J229" s="98">
        <v>96</v>
      </c>
      <c r="K229" s="59" t="s">
        <v>339</v>
      </c>
      <c r="L229" s="60"/>
      <c r="M229" s="61"/>
      <c r="N229" s="60"/>
      <c r="O229" s="328" t="s">
        <v>122</v>
      </c>
      <c r="P229" s="191" t="s">
        <v>320</v>
      </c>
      <c r="Q229" s="25"/>
      <c r="R229" s="37"/>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92"/>
    </row>
    <row r="230" spans="1:41" s="40" customFormat="1" ht="15" thickBot="1" x14ac:dyDescent="0.4">
      <c r="A230" s="25"/>
      <c r="B230" s="1123"/>
      <c r="C230" s="1171"/>
      <c r="D230" s="192"/>
      <c r="E230" s="193"/>
      <c r="F230" s="194"/>
      <c r="G230" s="1116"/>
      <c r="H230" s="195"/>
      <c r="I230" s="196"/>
      <c r="J230" s="197"/>
      <c r="K230" s="204"/>
      <c r="L230" s="198"/>
      <c r="M230" s="199"/>
      <c r="N230" s="198"/>
      <c r="O230" s="445" t="s">
        <v>122</v>
      </c>
      <c r="P230" s="200"/>
      <c r="Q230" s="25"/>
      <c r="R230" s="37"/>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92"/>
    </row>
    <row r="231" spans="1:41" s="40" customFormat="1" x14ac:dyDescent="0.35">
      <c r="A231" s="25"/>
      <c r="B231" s="1123"/>
      <c r="C231" s="1166" t="s">
        <v>124</v>
      </c>
      <c r="D231" s="182"/>
      <c r="E231" s="183"/>
      <c r="F231" s="184"/>
      <c r="G231" s="1115">
        <v>2</v>
      </c>
      <c r="H231" s="56">
        <v>2</v>
      </c>
      <c r="I231" s="57">
        <v>2</v>
      </c>
      <c r="J231" s="98">
        <v>16</v>
      </c>
      <c r="K231" s="59" t="s">
        <v>340</v>
      </c>
      <c r="L231" s="60"/>
      <c r="M231" s="61" t="s">
        <v>341</v>
      </c>
      <c r="N231" s="188"/>
      <c r="O231" s="444" t="s">
        <v>124</v>
      </c>
      <c r="P231" s="190" t="s">
        <v>317</v>
      </c>
      <c r="Q231" s="25"/>
      <c r="R231" s="37"/>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92"/>
    </row>
    <row r="232" spans="1:41" s="40" customFormat="1" x14ac:dyDescent="0.35">
      <c r="A232" s="25"/>
      <c r="B232" s="1123"/>
      <c r="C232" s="1167"/>
      <c r="D232" s="437"/>
      <c r="E232" s="53"/>
      <c r="F232" s="438"/>
      <c r="G232" s="1125"/>
      <c r="H232" s="56"/>
      <c r="I232" s="57"/>
      <c r="J232" s="98"/>
      <c r="K232" s="59"/>
      <c r="L232" s="165"/>
      <c r="M232" s="61"/>
      <c r="N232" s="60"/>
      <c r="O232" s="328" t="s">
        <v>124</v>
      </c>
      <c r="P232" s="191"/>
      <c r="Q232" s="25"/>
      <c r="R232" s="37"/>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92"/>
    </row>
    <row r="233" spans="1:41" s="40" customFormat="1" x14ac:dyDescent="0.35">
      <c r="A233" s="25"/>
      <c r="B233" s="1123"/>
      <c r="C233" s="1167"/>
      <c r="D233" s="437"/>
      <c r="E233" s="53"/>
      <c r="F233" s="438"/>
      <c r="G233" s="1125"/>
      <c r="H233" s="56"/>
      <c r="I233" s="57"/>
      <c r="J233" s="98"/>
      <c r="K233" s="59"/>
      <c r="L233" s="165"/>
      <c r="M233" s="61"/>
      <c r="N233" s="60"/>
      <c r="O233" s="328" t="s">
        <v>124</v>
      </c>
      <c r="P233" s="191"/>
      <c r="Q233" s="25"/>
      <c r="R233" s="37"/>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92"/>
    </row>
    <row r="234" spans="1:41" s="40" customFormat="1" ht="15" thickBot="1" x14ac:dyDescent="0.4">
      <c r="A234" s="25"/>
      <c r="B234" s="1123"/>
      <c r="C234" s="1168"/>
      <c r="D234" s="192"/>
      <c r="E234" s="193"/>
      <c r="F234" s="194"/>
      <c r="G234" s="1116"/>
      <c r="H234" s="195"/>
      <c r="I234" s="196"/>
      <c r="J234" s="197"/>
      <c r="K234" s="204"/>
      <c r="L234" s="279"/>
      <c r="M234" s="199"/>
      <c r="N234" s="198"/>
      <c r="O234" s="445" t="s">
        <v>124</v>
      </c>
      <c r="P234" s="200"/>
      <c r="Q234" s="25"/>
      <c r="R234" s="37"/>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92"/>
    </row>
    <row r="235" spans="1:41" s="40" customFormat="1" ht="26" x14ac:dyDescent="0.35">
      <c r="A235" s="25"/>
      <c r="B235" s="1123"/>
      <c r="C235" s="1166" t="s">
        <v>128</v>
      </c>
      <c r="D235" s="182"/>
      <c r="E235" s="183"/>
      <c r="F235" s="184"/>
      <c r="G235" s="1115">
        <v>9</v>
      </c>
      <c r="H235" s="185">
        <v>7</v>
      </c>
      <c r="I235" s="186">
        <v>7</v>
      </c>
      <c r="J235" s="187">
        <v>8</v>
      </c>
      <c r="K235" s="218" t="s">
        <v>342</v>
      </c>
      <c r="L235" s="188"/>
      <c r="M235" s="189"/>
      <c r="N235" s="188"/>
      <c r="O235" s="444" t="s">
        <v>128</v>
      </c>
      <c r="P235" s="190" t="s">
        <v>320</v>
      </c>
      <c r="Q235" s="25"/>
      <c r="R235" s="37"/>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92"/>
    </row>
    <row r="236" spans="1:41" s="40" customFormat="1" ht="26.65" customHeight="1" x14ac:dyDescent="0.35">
      <c r="A236" s="25"/>
      <c r="B236" s="1123"/>
      <c r="C236" s="1167"/>
      <c r="D236" s="437"/>
      <c r="E236" s="53"/>
      <c r="F236" s="438"/>
      <c r="G236" s="1125"/>
      <c r="H236" s="117">
        <v>3</v>
      </c>
      <c r="I236" s="118">
        <v>3</v>
      </c>
      <c r="J236" s="181">
        <v>24</v>
      </c>
      <c r="K236" s="66" t="s">
        <v>343</v>
      </c>
      <c r="L236" s="124"/>
      <c r="M236" s="123" t="s">
        <v>344</v>
      </c>
      <c r="N236" s="60"/>
      <c r="O236" s="328" t="s">
        <v>128</v>
      </c>
      <c r="P236" s="191" t="s">
        <v>328</v>
      </c>
      <c r="Q236" s="25"/>
      <c r="R236" s="37"/>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92"/>
    </row>
    <row r="237" spans="1:41" s="40" customFormat="1" x14ac:dyDescent="0.35">
      <c r="A237" s="25"/>
      <c r="B237" s="1123"/>
      <c r="C237" s="1167"/>
      <c r="D237" s="437"/>
      <c r="E237" s="53"/>
      <c r="F237" s="438"/>
      <c r="G237" s="1125"/>
      <c r="H237" s="117"/>
      <c r="I237" s="118"/>
      <c r="J237" s="181"/>
      <c r="K237" s="66"/>
      <c r="L237" s="124"/>
      <c r="M237" s="123"/>
      <c r="N237" s="60"/>
      <c r="O237" s="328" t="s">
        <v>128</v>
      </c>
      <c r="P237" s="191"/>
      <c r="Q237" s="25"/>
      <c r="R237" s="37"/>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92"/>
    </row>
    <row r="238" spans="1:41" s="40" customFormat="1" x14ac:dyDescent="0.35">
      <c r="A238" s="25"/>
      <c r="B238" s="1123"/>
      <c r="C238" s="1167"/>
      <c r="D238" s="437"/>
      <c r="E238" s="53"/>
      <c r="F238" s="438"/>
      <c r="G238" s="1125"/>
      <c r="H238" s="56"/>
      <c r="I238" s="57"/>
      <c r="J238" s="98"/>
      <c r="K238" s="59"/>
      <c r="L238" s="60"/>
      <c r="M238" s="61"/>
      <c r="N238" s="60"/>
      <c r="O238" s="328" t="s">
        <v>128</v>
      </c>
      <c r="P238" s="191"/>
      <c r="Q238" s="25"/>
      <c r="R238" s="37"/>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92"/>
    </row>
    <row r="239" spans="1:41" s="40" customFormat="1" ht="15" thickBot="1" x14ac:dyDescent="0.4">
      <c r="A239" s="25"/>
      <c r="B239" s="1123"/>
      <c r="C239" s="1168"/>
      <c r="D239" s="192"/>
      <c r="E239" s="193"/>
      <c r="F239" s="194"/>
      <c r="G239" s="1116"/>
      <c r="H239" s="195"/>
      <c r="I239" s="196"/>
      <c r="J239" s="197"/>
      <c r="K239" s="204"/>
      <c r="L239" s="198"/>
      <c r="M239" s="199"/>
      <c r="N239" s="198"/>
      <c r="O239" s="445" t="s">
        <v>128</v>
      </c>
      <c r="P239" s="200"/>
      <c r="Q239" s="25"/>
      <c r="R239" s="37"/>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92"/>
    </row>
    <row r="240" spans="1:41" s="40" customFormat="1" x14ac:dyDescent="0.35">
      <c r="A240" s="25"/>
      <c r="B240" s="1123"/>
      <c r="C240" s="1166" t="s">
        <v>95</v>
      </c>
      <c r="D240" s="182"/>
      <c r="E240" s="183"/>
      <c r="F240" s="184"/>
      <c r="G240" s="1115">
        <v>9</v>
      </c>
      <c r="H240" s="185">
        <v>1.75</v>
      </c>
      <c r="I240" s="186">
        <v>1.75</v>
      </c>
      <c r="J240" s="187">
        <v>4</v>
      </c>
      <c r="K240" s="218" t="s">
        <v>345</v>
      </c>
      <c r="L240" s="188"/>
      <c r="M240" s="189"/>
      <c r="N240" s="188"/>
      <c r="O240" s="444" t="s">
        <v>95</v>
      </c>
      <c r="P240" s="190" t="s">
        <v>346</v>
      </c>
      <c r="Q240" s="25"/>
      <c r="R240" s="37"/>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92"/>
    </row>
    <row r="241" spans="1:41" s="40" customFormat="1" x14ac:dyDescent="0.35">
      <c r="A241" s="25"/>
      <c r="B241" s="1123"/>
      <c r="C241" s="1167"/>
      <c r="D241" s="437"/>
      <c r="E241" s="53"/>
      <c r="F241" s="438"/>
      <c r="G241" s="1125"/>
      <c r="H241" s="56">
        <v>1.5</v>
      </c>
      <c r="I241" s="57">
        <v>1.5</v>
      </c>
      <c r="J241" s="98">
        <v>4</v>
      </c>
      <c r="K241" s="59" t="s">
        <v>347</v>
      </c>
      <c r="L241" s="60"/>
      <c r="M241" s="61"/>
      <c r="N241" s="60"/>
      <c r="O241" s="328" t="s">
        <v>95</v>
      </c>
      <c r="P241" s="191" t="s">
        <v>346</v>
      </c>
      <c r="Q241" s="25"/>
      <c r="R241" s="37"/>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92"/>
    </row>
    <row r="242" spans="1:41" s="40" customFormat="1" x14ac:dyDescent="0.35">
      <c r="A242" s="25"/>
      <c r="B242" s="1123"/>
      <c r="C242" s="1167"/>
      <c r="D242" s="437"/>
      <c r="E242" s="53"/>
      <c r="F242" s="438"/>
      <c r="G242" s="1125"/>
      <c r="H242" s="56">
        <v>1.75</v>
      </c>
      <c r="I242" s="57">
        <v>1.75</v>
      </c>
      <c r="J242" s="98">
        <v>4</v>
      </c>
      <c r="K242" s="59" t="s">
        <v>348</v>
      </c>
      <c r="L242" s="60"/>
      <c r="M242" s="61"/>
      <c r="N242" s="60"/>
      <c r="O242" s="328" t="s">
        <v>95</v>
      </c>
      <c r="P242" s="191" t="s">
        <v>346</v>
      </c>
      <c r="Q242" s="25"/>
      <c r="R242" s="37"/>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92"/>
    </row>
    <row r="243" spans="1:41" s="40" customFormat="1" x14ac:dyDescent="0.35">
      <c r="A243" s="25"/>
      <c r="B243" s="1123"/>
      <c r="C243" s="1167"/>
      <c r="D243" s="437"/>
      <c r="E243" s="53"/>
      <c r="F243" s="438"/>
      <c r="G243" s="1125"/>
      <c r="H243" s="56">
        <f>24*2/8</f>
        <v>6</v>
      </c>
      <c r="I243" s="57">
        <f>24*2/8</f>
        <v>6</v>
      </c>
      <c r="J243" s="98">
        <v>8</v>
      </c>
      <c r="K243" s="59" t="s">
        <v>349</v>
      </c>
      <c r="L243" s="60"/>
      <c r="M243" s="61"/>
      <c r="N243" s="60"/>
      <c r="O243" s="328" t="s">
        <v>95</v>
      </c>
      <c r="P243" s="191"/>
      <c r="Q243" s="25"/>
      <c r="R243" s="37"/>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92"/>
    </row>
    <row r="244" spans="1:41" s="40" customFormat="1" x14ac:dyDescent="0.35">
      <c r="A244" s="25"/>
      <c r="B244" s="1123"/>
      <c r="C244" s="1167"/>
      <c r="D244" s="437"/>
      <c r="E244" s="53"/>
      <c r="F244" s="438"/>
      <c r="G244" s="1125"/>
      <c r="H244" s="56"/>
      <c r="I244" s="57"/>
      <c r="J244" s="98"/>
      <c r="K244" s="59"/>
      <c r="L244" s="60"/>
      <c r="M244" s="61"/>
      <c r="N244" s="60"/>
      <c r="O244" s="328" t="s">
        <v>95</v>
      </c>
      <c r="P244" s="191"/>
      <c r="Q244" s="25"/>
      <c r="R244" s="37"/>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92"/>
    </row>
    <row r="245" spans="1:41" s="40" customFormat="1" ht="15" thickBot="1" x14ac:dyDescent="0.4">
      <c r="A245" s="25"/>
      <c r="B245" s="1123"/>
      <c r="C245" s="1168"/>
      <c r="D245" s="192"/>
      <c r="E245" s="193"/>
      <c r="F245" s="194"/>
      <c r="G245" s="1116"/>
      <c r="H245" s="195"/>
      <c r="I245" s="196"/>
      <c r="J245" s="197"/>
      <c r="K245" s="204"/>
      <c r="L245" s="198"/>
      <c r="M245" s="199"/>
      <c r="N245" s="198"/>
      <c r="O245" s="445" t="s">
        <v>95</v>
      </c>
      <c r="P245" s="200"/>
      <c r="Q245" s="25"/>
      <c r="R245" s="37"/>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92"/>
    </row>
    <row r="246" spans="1:41" s="40" customFormat="1" ht="26" x14ac:dyDescent="0.35">
      <c r="A246" s="25"/>
      <c r="B246" s="1123"/>
      <c r="C246" s="1166" t="s">
        <v>98</v>
      </c>
      <c r="D246" s="182"/>
      <c r="E246" s="183"/>
      <c r="F246" s="184"/>
      <c r="G246" s="1115">
        <v>9</v>
      </c>
      <c r="H246" s="185">
        <f>24*1/8</f>
        <v>3</v>
      </c>
      <c r="I246" s="186">
        <v>3</v>
      </c>
      <c r="J246" s="187">
        <v>8</v>
      </c>
      <c r="K246" s="218" t="s">
        <v>350</v>
      </c>
      <c r="L246" s="188"/>
      <c r="M246" s="189"/>
      <c r="N246" s="188"/>
      <c r="O246" s="444" t="s">
        <v>98</v>
      </c>
      <c r="P246" s="190" t="s">
        <v>346</v>
      </c>
      <c r="Q246" s="25"/>
      <c r="R246" s="37"/>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92"/>
    </row>
    <row r="247" spans="1:41" s="40" customFormat="1" ht="26" x14ac:dyDescent="0.35">
      <c r="A247" s="25"/>
      <c r="B247" s="1123"/>
      <c r="C247" s="1167"/>
      <c r="D247" s="437"/>
      <c r="E247" s="53"/>
      <c r="F247" s="438"/>
      <c r="G247" s="1125"/>
      <c r="H247" s="56">
        <v>1</v>
      </c>
      <c r="I247" s="57">
        <v>1</v>
      </c>
      <c r="J247" s="98">
        <v>8</v>
      </c>
      <c r="K247" s="59" t="s">
        <v>351</v>
      </c>
      <c r="L247" s="60"/>
      <c r="M247" s="61" t="s">
        <v>352</v>
      </c>
      <c r="N247" s="60"/>
      <c r="O247" s="328" t="s">
        <v>98</v>
      </c>
      <c r="P247" s="191" t="s">
        <v>317</v>
      </c>
      <c r="Q247" s="25"/>
      <c r="R247" s="37"/>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92"/>
    </row>
    <row r="248" spans="1:41" s="40" customFormat="1" x14ac:dyDescent="0.35">
      <c r="A248" s="25"/>
      <c r="B248" s="1123"/>
      <c r="C248" s="1167"/>
      <c r="D248" s="437"/>
      <c r="E248" s="53"/>
      <c r="F248" s="438"/>
      <c r="G248" s="1125"/>
      <c r="H248" s="56">
        <v>5</v>
      </c>
      <c r="I248" s="57">
        <v>5</v>
      </c>
      <c r="J248" s="98">
        <v>40</v>
      </c>
      <c r="K248" s="59" t="s">
        <v>353</v>
      </c>
      <c r="L248" s="60"/>
      <c r="M248" s="61" t="s">
        <v>354</v>
      </c>
      <c r="N248" s="60"/>
      <c r="O248" s="328" t="s">
        <v>98</v>
      </c>
      <c r="P248" s="191" t="s">
        <v>317</v>
      </c>
      <c r="Q248" s="25"/>
      <c r="R248" s="37"/>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92"/>
    </row>
    <row r="249" spans="1:41" s="40" customFormat="1" x14ac:dyDescent="0.35">
      <c r="A249" s="25"/>
      <c r="B249" s="1123"/>
      <c r="C249" s="1167"/>
      <c r="D249" s="437"/>
      <c r="E249" s="53"/>
      <c r="F249" s="438"/>
      <c r="G249" s="1125"/>
      <c r="H249" s="56"/>
      <c r="I249" s="57"/>
      <c r="J249" s="98"/>
      <c r="K249" s="59"/>
      <c r="L249" s="60"/>
      <c r="M249" s="61"/>
      <c r="N249" s="60"/>
      <c r="O249" s="328" t="s">
        <v>98</v>
      </c>
      <c r="P249" s="191"/>
      <c r="Q249" s="25"/>
      <c r="R249" s="37"/>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92"/>
    </row>
    <row r="250" spans="1:41" s="40" customFormat="1" x14ac:dyDescent="0.35">
      <c r="A250" s="25"/>
      <c r="B250" s="1123"/>
      <c r="C250" s="1167"/>
      <c r="D250" s="437"/>
      <c r="E250" s="53"/>
      <c r="F250" s="438"/>
      <c r="G250" s="1125"/>
      <c r="H250" s="56"/>
      <c r="I250" s="57"/>
      <c r="J250" s="98"/>
      <c r="K250" s="59"/>
      <c r="L250" s="60"/>
      <c r="M250" s="61"/>
      <c r="N250" s="60"/>
      <c r="O250" s="328" t="s">
        <v>98</v>
      </c>
      <c r="P250" s="191"/>
      <c r="Q250" s="25"/>
      <c r="R250" s="37"/>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92"/>
    </row>
    <row r="251" spans="1:41" s="40" customFormat="1" x14ac:dyDescent="0.35">
      <c r="A251" s="25"/>
      <c r="B251" s="1123"/>
      <c r="C251" s="1167"/>
      <c r="D251" s="437"/>
      <c r="E251" s="53"/>
      <c r="F251" s="438"/>
      <c r="G251" s="1125"/>
      <c r="H251" s="56"/>
      <c r="I251" s="57"/>
      <c r="J251" s="98"/>
      <c r="K251" s="59"/>
      <c r="L251" s="60"/>
      <c r="M251" s="61"/>
      <c r="N251" s="60"/>
      <c r="O251" s="328" t="s">
        <v>98</v>
      </c>
      <c r="P251" s="191"/>
      <c r="Q251" s="25"/>
      <c r="R251" s="37"/>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92"/>
    </row>
    <row r="252" spans="1:41" s="40" customFormat="1" x14ac:dyDescent="0.35">
      <c r="A252" s="25"/>
      <c r="B252" s="1123"/>
      <c r="C252" s="1167"/>
      <c r="D252" s="437"/>
      <c r="E252" s="53"/>
      <c r="F252" s="438"/>
      <c r="G252" s="1125"/>
      <c r="H252" s="56"/>
      <c r="I252" s="57"/>
      <c r="J252" s="98"/>
      <c r="K252" s="59"/>
      <c r="L252" s="60"/>
      <c r="M252" s="61"/>
      <c r="N252" s="60"/>
      <c r="O252" s="328" t="s">
        <v>98</v>
      </c>
      <c r="P252" s="191"/>
      <c r="Q252" s="25"/>
      <c r="R252" s="37"/>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92"/>
    </row>
    <row r="253" spans="1:41" s="40" customFormat="1" ht="15" thickBot="1" x14ac:dyDescent="0.4">
      <c r="A253" s="25"/>
      <c r="B253" s="1123"/>
      <c r="C253" s="1168"/>
      <c r="D253" s="192"/>
      <c r="E253" s="221"/>
      <c r="F253" s="194"/>
      <c r="G253" s="1116"/>
      <c r="H253" s="195"/>
      <c r="I253" s="196"/>
      <c r="J253" s="197"/>
      <c r="K253" s="204"/>
      <c r="L253" s="198"/>
      <c r="M253" s="199"/>
      <c r="N253" s="198"/>
      <c r="O253" s="445" t="s">
        <v>98</v>
      </c>
      <c r="P253" s="200"/>
      <c r="Q253" s="25"/>
      <c r="R253" s="37"/>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92"/>
    </row>
    <row r="254" spans="1:41" s="40" customFormat="1" ht="26" x14ac:dyDescent="0.35">
      <c r="A254" s="25"/>
      <c r="B254" s="1123"/>
      <c r="C254" s="1166" t="s">
        <v>103</v>
      </c>
      <c r="D254" s="160"/>
      <c r="E254" s="276"/>
      <c r="F254" s="180"/>
      <c r="G254" s="1115">
        <v>9</v>
      </c>
      <c r="H254" s="56">
        <v>4.25</v>
      </c>
      <c r="I254" s="57">
        <v>4.25</v>
      </c>
      <c r="J254" s="98">
        <v>4</v>
      </c>
      <c r="K254" s="59" t="s">
        <v>355</v>
      </c>
      <c r="L254" s="60"/>
      <c r="M254" s="61"/>
      <c r="N254" s="60"/>
      <c r="O254" s="327" t="s">
        <v>103</v>
      </c>
      <c r="P254" s="125" t="s">
        <v>315</v>
      </c>
      <c r="Q254" s="25"/>
      <c r="R254" s="37"/>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92"/>
    </row>
    <row r="255" spans="1:41" s="40" customFormat="1" x14ac:dyDescent="0.35">
      <c r="A255" s="25"/>
      <c r="B255" s="1123"/>
      <c r="C255" s="1167"/>
      <c r="D255" s="439"/>
      <c r="E255" s="53"/>
      <c r="F255" s="440"/>
      <c r="G255" s="1125"/>
      <c r="H255" s="56">
        <v>2</v>
      </c>
      <c r="I255" s="57">
        <v>2</v>
      </c>
      <c r="J255" s="98">
        <v>16</v>
      </c>
      <c r="K255" s="59" t="s">
        <v>356</v>
      </c>
      <c r="L255" s="60"/>
      <c r="M255" s="61"/>
      <c r="N255" s="60"/>
      <c r="O255" s="328" t="s">
        <v>103</v>
      </c>
      <c r="P255" s="191" t="s">
        <v>317</v>
      </c>
      <c r="Q255" s="25"/>
      <c r="R255" s="37"/>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92"/>
    </row>
    <row r="256" spans="1:41" s="40" customFormat="1" x14ac:dyDescent="0.35">
      <c r="A256" s="25"/>
      <c r="B256" s="1123"/>
      <c r="C256" s="1167"/>
      <c r="D256" s="439"/>
      <c r="E256" s="53"/>
      <c r="F256" s="440"/>
      <c r="G256" s="1125"/>
      <c r="H256" s="56">
        <v>1</v>
      </c>
      <c r="I256" s="57">
        <v>1</v>
      </c>
      <c r="J256" s="98">
        <v>4</v>
      </c>
      <c r="K256" s="59" t="s">
        <v>357</v>
      </c>
      <c r="L256" s="60"/>
      <c r="M256" s="61"/>
      <c r="N256" s="60"/>
      <c r="O256" s="328" t="s">
        <v>103</v>
      </c>
      <c r="P256" s="191" t="s">
        <v>358</v>
      </c>
      <c r="Q256" s="25"/>
      <c r="R256" s="37"/>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92"/>
    </row>
    <row r="257" spans="1:41" s="40" customFormat="1" x14ac:dyDescent="0.35">
      <c r="A257" s="25"/>
      <c r="B257" s="1123"/>
      <c r="C257" s="1167"/>
      <c r="D257" s="439"/>
      <c r="E257" s="53"/>
      <c r="F257" s="440"/>
      <c r="G257" s="1125"/>
      <c r="H257" s="56">
        <v>3</v>
      </c>
      <c r="I257" s="57">
        <v>3</v>
      </c>
      <c r="J257" s="98">
        <v>8</v>
      </c>
      <c r="K257" s="59" t="s">
        <v>359</v>
      </c>
      <c r="L257" s="60"/>
      <c r="M257" s="61"/>
      <c r="N257" s="60"/>
      <c r="O257" s="327" t="s">
        <v>103</v>
      </c>
      <c r="P257" s="125" t="s">
        <v>315</v>
      </c>
      <c r="Q257" s="25"/>
      <c r="R257" s="37"/>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92"/>
    </row>
    <row r="258" spans="1:41" s="40" customFormat="1" x14ac:dyDescent="0.35">
      <c r="A258" s="25"/>
      <c r="B258" s="1123"/>
      <c r="C258" s="1167"/>
      <c r="D258" s="439"/>
      <c r="E258" s="53"/>
      <c r="F258" s="440"/>
      <c r="G258" s="1125"/>
      <c r="H258" s="56"/>
      <c r="I258" s="57"/>
      <c r="J258" s="98"/>
      <c r="K258" s="59"/>
      <c r="L258" s="60"/>
      <c r="M258" s="61"/>
      <c r="N258" s="60"/>
      <c r="O258" s="327" t="s">
        <v>103</v>
      </c>
      <c r="P258" s="125"/>
      <c r="Q258" s="25"/>
      <c r="R258" s="37"/>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92"/>
    </row>
    <row r="259" spans="1:41" s="40" customFormat="1" x14ac:dyDescent="0.35">
      <c r="A259" s="25"/>
      <c r="B259" s="1123"/>
      <c r="C259" s="1167"/>
      <c r="D259" s="439"/>
      <c r="E259" s="53"/>
      <c r="F259" s="440"/>
      <c r="G259" s="1125"/>
      <c r="H259" s="117"/>
      <c r="I259" s="118"/>
      <c r="J259" s="181"/>
      <c r="K259" s="66"/>
      <c r="L259" s="124"/>
      <c r="M259" s="123"/>
      <c r="N259" s="124"/>
      <c r="O259" s="327" t="s">
        <v>103</v>
      </c>
      <c r="P259" s="125"/>
      <c r="Q259" s="25"/>
      <c r="R259" s="37"/>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92"/>
    </row>
    <row r="260" spans="1:41" s="40" customFormat="1" x14ac:dyDescent="0.35">
      <c r="A260" s="25"/>
      <c r="B260" s="1123"/>
      <c r="C260" s="1167"/>
      <c r="D260" s="439"/>
      <c r="E260" s="53"/>
      <c r="F260" s="440"/>
      <c r="G260" s="1125"/>
      <c r="H260" s="117"/>
      <c r="I260" s="118"/>
      <c r="J260" s="181"/>
      <c r="K260" s="66"/>
      <c r="L260" s="124"/>
      <c r="M260" s="123"/>
      <c r="N260" s="124"/>
      <c r="O260" s="327" t="s">
        <v>103</v>
      </c>
      <c r="P260" s="125"/>
      <c r="Q260" s="25"/>
      <c r="R260" s="37"/>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92"/>
    </row>
    <row r="261" spans="1:41" s="40" customFormat="1" x14ac:dyDescent="0.35">
      <c r="A261" s="25"/>
      <c r="B261" s="1123"/>
      <c r="C261" s="1167"/>
      <c r="D261" s="439"/>
      <c r="E261" s="53"/>
      <c r="F261" s="440"/>
      <c r="G261" s="1125"/>
      <c r="H261" s="117"/>
      <c r="I261" s="118"/>
      <c r="J261" s="181"/>
      <c r="K261" s="66"/>
      <c r="L261" s="124"/>
      <c r="M261" s="123"/>
      <c r="N261" s="124"/>
      <c r="O261" s="327" t="s">
        <v>103</v>
      </c>
      <c r="P261" s="125"/>
      <c r="Q261" s="25"/>
      <c r="R261" s="37"/>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92"/>
    </row>
    <row r="262" spans="1:41" s="40" customFormat="1" ht="15" thickBot="1" x14ac:dyDescent="0.4">
      <c r="A262" s="25"/>
      <c r="B262" s="1123"/>
      <c r="C262" s="1167"/>
      <c r="D262" s="281"/>
      <c r="E262" s="93"/>
      <c r="F262" s="282"/>
      <c r="G262" s="1125"/>
      <c r="H262" s="283"/>
      <c r="I262" s="284"/>
      <c r="J262" s="285"/>
      <c r="K262" s="64"/>
      <c r="L262" s="120"/>
      <c r="M262" s="121"/>
      <c r="N262" s="120"/>
      <c r="O262" s="449" t="s">
        <v>103</v>
      </c>
      <c r="P262" s="122"/>
      <c r="Q262" s="25"/>
      <c r="R262" s="37"/>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92"/>
    </row>
    <row r="263" spans="1:41" s="40" customFormat="1" ht="39" x14ac:dyDescent="0.35">
      <c r="A263" s="25"/>
      <c r="B263" s="1123"/>
      <c r="C263" s="1166" t="s">
        <v>130</v>
      </c>
      <c r="D263" s="650"/>
      <c r="E263" s="202"/>
      <c r="F263" s="184"/>
      <c r="G263" s="1115">
        <v>6</v>
      </c>
      <c r="H263" s="185"/>
      <c r="I263" s="186"/>
      <c r="J263" s="187"/>
      <c r="K263" s="218"/>
      <c r="L263" s="280" t="s">
        <v>360</v>
      </c>
      <c r="M263" s="189"/>
      <c r="N263" s="188"/>
      <c r="O263" s="444" t="s">
        <v>130</v>
      </c>
      <c r="P263" s="190"/>
      <c r="Q263" s="25"/>
      <c r="R263" s="37"/>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92"/>
    </row>
    <row r="264" spans="1:41" s="40" customFormat="1" x14ac:dyDescent="0.35">
      <c r="A264" s="25"/>
      <c r="B264" s="1123"/>
      <c r="C264" s="1167"/>
      <c r="D264" s="651"/>
      <c r="E264" s="53"/>
      <c r="F264" s="438"/>
      <c r="G264" s="1125"/>
      <c r="H264" s="56">
        <v>5</v>
      </c>
      <c r="I264" s="57">
        <v>5</v>
      </c>
      <c r="J264" s="98">
        <v>40</v>
      </c>
      <c r="K264" s="59" t="s">
        <v>361</v>
      </c>
      <c r="L264" s="60"/>
      <c r="M264" s="61"/>
      <c r="N264" s="60"/>
      <c r="O264" s="328" t="s">
        <v>130</v>
      </c>
      <c r="P264" s="191" t="s">
        <v>317</v>
      </c>
      <c r="Q264" s="25"/>
      <c r="R264" s="37"/>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92"/>
    </row>
    <row r="265" spans="1:41" s="40" customFormat="1" x14ac:dyDescent="0.35">
      <c r="A265" s="25"/>
      <c r="B265" s="1123"/>
      <c r="C265" s="1167"/>
      <c r="D265" s="651"/>
      <c r="E265" s="53"/>
      <c r="F265" s="438"/>
      <c r="G265" s="1125"/>
      <c r="H265" s="56">
        <v>1</v>
      </c>
      <c r="I265" s="57">
        <v>1</v>
      </c>
      <c r="J265" s="98">
        <v>8</v>
      </c>
      <c r="K265" s="59" t="s">
        <v>362</v>
      </c>
      <c r="L265" s="60"/>
      <c r="M265" s="61"/>
      <c r="N265" s="60"/>
      <c r="O265" s="328" t="s">
        <v>130</v>
      </c>
      <c r="P265" s="191" t="s">
        <v>317</v>
      </c>
      <c r="Q265" s="25"/>
      <c r="R265" s="37"/>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92"/>
    </row>
    <row r="266" spans="1:41" s="40" customFormat="1" x14ac:dyDescent="0.35">
      <c r="A266" s="25"/>
      <c r="B266" s="1123"/>
      <c r="C266" s="1167"/>
      <c r="D266" s="651"/>
      <c r="E266" s="53"/>
      <c r="F266" s="438"/>
      <c r="G266" s="1125"/>
      <c r="H266" s="56"/>
      <c r="I266" s="57"/>
      <c r="J266" s="98"/>
      <c r="K266" s="59"/>
      <c r="L266" s="60"/>
      <c r="M266" s="61"/>
      <c r="N266" s="60"/>
      <c r="O266" s="328" t="s">
        <v>130</v>
      </c>
      <c r="P266" s="191"/>
      <c r="Q266" s="25"/>
      <c r="R266" s="37"/>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92"/>
    </row>
    <row r="267" spans="1:41" s="40" customFormat="1" x14ac:dyDescent="0.35">
      <c r="A267" s="25"/>
      <c r="B267" s="1123"/>
      <c r="C267" s="1167"/>
      <c r="D267" s="651"/>
      <c r="E267" s="53"/>
      <c r="F267" s="438"/>
      <c r="G267" s="1125"/>
      <c r="H267" s="56"/>
      <c r="I267" s="57"/>
      <c r="J267" s="98"/>
      <c r="K267" s="59"/>
      <c r="L267" s="60"/>
      <c r="M267" s="61"/>
      <c r="N267" s="60"/>
      <c r="O267" s="328" t="s">
        <v>130</v>
      </c>
      <c r="P267" s="191"/>
      <c r="Q267" s="25"/>
      <c r="R267" s="37"/>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92"/>
    </row>
    <row r="268" spans="1:41" s="40" customFormat="1" x14ac:dyDescent="0.35">
      <c r="A268" s="25"/>
      <c r="B268" s="1123"/>
      <c r="C268" s="1167"/>
      <c r="D268" s="651"/>
      <c r="E268" s="53"/>
      <c r="F268" s="438"/>
      <c r="G268" s="1125"/>
      <c r="H268" s="56"/>
      <c r="I268" s="57"/>
      <c r="J268" s="98"/>
      <c r="K268" s="59"/>
      <c r="L268" s="60"/>
      <c r="M268" s="61"/>
      <c r="N268" s="60"/>
      <c r="O268" s="328" t="s">
        <v>130</v>
      </c>
      <c r="P268" s="191"/>
      <c r="Q268" s="25"/>
      <c r="R268" s="37"/>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92"/>
    </row>
    <row r="269" spans="1:41" s="40" customFormat="1" x14ac:dyDescent="0.35">
      <c r="A269" s="25"/>
      <c r="B269" s="1123"/>
      <c r="C269" s="1167"/>
      <c r="D269" s="651"/>
      <c r="E269" s="53"/>
      <c r="F269" s="438"/>
      <c r="G269" s="1125"/>
      <c r="H269" s="56"/>
      <c r="I269" s="57"/>
      <c r="J269" s="98"/>
      <c r="K269" s="59"/>
      <c r="L269" s="60"/>
      <c r="M269" s="61"/>
      <c r="N269" s="60"/>
      <c r="O269" s="328" t="s">
        <v>130</v>
      </c>
      <c r="P269" s="191"/>
      <c r="Q269" s="25"/>
      <c r="R269" s="37"/>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92"/>
    </row>
    <row r="270" spans="1:41" s="40" customFormat="1" ht="15" thickBot="1" x14ac:dyDescent="0.4">
      <c r="A270" s="25"/>
      <c r="B270" s="1123"/>
      <c r="C270" s="1168"/>
      <c r="D270" s="652"/>
      <c r="E270" s="221"/>
      <c r="F270" s="194"/>
      <c r="G270" s="1116"/>
      <c r="H270" s="195"/>
      <c r="I270" s="196"/>
      <c r="J270" s="197"/>
      <c r="K270" s="204"/>
      <c r="L270" s="198"/>
      <c r="M270" s="199"/>
      <c r="N270" s="198"/>
      <c r="O270" s="445" t="s">
        <v>130</v>
      </c>
      <c r="P270" s="200"/>
      <c r="Q270" s="25"/>
      <c r="R270" s="37"/>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92"/>
    </row>
    <row r="271" spans="1:41" s="40" customFormat="1" ht="26" x14ac:dyDescent="0.35">
      <c r="A271" s="25"/>
      <c r="B271" s="1123"/>
      <c r="C271" s="1166" t="s">
        <v>106</v>
      </c>
      <c r="D271" s="182"/>
      <c r="E271" s="183"/>
      <c r="F271" s="184"/>
      <c r="G271" s="1115">
        <v>13</v>
      </c>
      <c r="H271" s="185">
        <v>5</v>
      </c>
      <c r="I271" s="186">
        <v>5</v>
      </c>
      <c r="J271" s="187">
        <v>40</v>
      </c>
      <c r="K271" s="218" t="s">
        <v>363</v>
      </c>
      <c r="L271" s="218"/>
      <c r="M271" s="189"/>
      <c r="N271" s="188"/>
      <c r="O271" s="444" t="s">
        <v>106</v>
      </c>
      <c r="P271" s="190" t="s">
        <v>317</v>
      </c>
      <c r="Q271" s="25"/>
      <c r="R271" s="37"/>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92"/>
    </row>
    <row r="272" spans="1:41" s="40" customFormat="1" x14ac:dyDescent="0.35">
      <c r="A272" s="25"/>
      <c r="B272" s="1123"/>
      <c r="C272" s="1167"/>
      <c r="D272" s="52"/>
      <c r="E272" s="94"/>
      <c r="F272" s="54"/>
      <c r="G272" s="1125"/>
      <c r="H272" s="56">
        <v>1</v>
      </c>
      <c r="I272" s="57">
        <v>1</v>
      </c>
      <c r="J272" s="98">
        <v>8</v>
      </c>
      <c r="K272" s="59" t="s">
        <v>364</v>
      </c>
      <c r="L272" s="59"/>
      <c r="M272" s="61"/>
      <c r="N272" s="60"/>
      <c r="O272" s="328" t="s">
        <v>106</v>
      </c>
      <c r="P272" s="191" t="s">
        <v>317</v>
      </c>
      <c r="Q272" s="25"/>
      <c r="R272" s="37"/>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92"/>
    </row>
    <row r="273" spans="1:41" s="40" customFormat="1" ht="39" x14ac:dyDescent="0.35">
      <c r="A273" s="25"/>
      <c r="B273" s="1123"/>
      <c r="C273" s="1167"/>
      <c r="D273" s="52"/>
      <c r="E273" s="94"/>
      <c r="F273" s="54"/>
      <c r="G273" s="1125"/>
      <c r="H273" s="56"/>
      <c r="I273" s="57"/>
      <c r="J273" s="98"/>
      <c r="K273" s="59"/>
      <c r="L273" s="67" t="s">
        <v>365</v>
      </c>
      <c r="M273" s="61"/>
      <c r="N273" s="60"/>
      <c r="O273" s="328" t="s">
        <v>106</v>
      </c>
      <c r="P273" s="191"/>
      <c r="Q273" s="25"/>
      <c r="R273" s="37"/>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92"/>
    </row>
    <row r="274" spans="1:41" s="40" customFormat="1" ht="26" x14ac:dyDescent="0.35">
      <c r="A274" s="25"/>
      <c r="B274" s="1123"/>
      <c r="C274" s="1167"/>
      <c r="D274" s="52"/>
      <c r="E274" s="94"/>
      <c r="F274" s="54"/>
      <c r="G274" s="1125"/>
      <c r="H274" s="56">
        <v>6.25</v>
      </c>
      <c r="I274" s="57">
        <v>6.25</v>
      </c>
      <c r="J274" s="98">
        <v>8</v>
      </c>
      <c r="K274" s="716" t="s">
        <v>366</v>
      </c>
      <c r="L274" s="96" t="s">
        <v>367</v>
      </c>
      <c r="M274" s="61" t="s">
        <v>368</v>
      </c>
      <c r="N274" s="60"/>
      <c r="O274" s="328" t="s">
        <v>106</v>
      </c>
      <c r="P274" s="191" t="s">
        <v>315</v>
      </c>
      <c r="Q274" s="25"/>
      <c r="R274" s="37"/>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92"/>
    </row>
    <row r="275" spans="1:41" s="40" customFormat="1" ht="26" x14ac:dyDescent="0.35">
      <c r="A275" s="25"/>
      <c r="B275" s="1123"/>
      <c r="C275" s="1167"/>
      <c r="D275" s="52"/>
      <c r="E275" s="94"/>
      <c r="F275" s="54"/>
      <c r="G275" s="1125"/>
      <c r="H275" s="56">
        <f>16*1/8</f>
        <v>2</v>
      </c>
      <c r="I275" s="57">
        <v>1</v>
      </c>
      <c r="J275" s="98">
        <v>8</v>
      </c>
      <c r="K275" s="59" t="s">
        <v>369</v>
      </c>
      <c r="L275" s="59"/>
      <c r="M275" s="61"/>
      <c r="N275" s="60"/>
      <c r="O275" s="328" t="s">
        <v>106</v>
      </c>
      <c r="P275" s="191"/>
      <c r="Q275" s="25"/>
      <c r="R275" s="37"/>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92"/>
    </row>
    <row r="276" spans="1:41" s="40" customFormat="1" ht="26" x14ac:dyDescent="0.35">
      <c r="A276" s="25"/>
      <c r="B276" s="1123"/>
      <c r="C276" s="1167"/>
      <c r="D276" s="52"/>
      <c r="E276" s="94"/>
      <c r="F276" s="54"/>
      <c r="G276" s="1125"/>
      <c r="H276" s="56">
        <v>13</v>
      </c>
      <c r="I276" s="57">
        <v>13</v>
      </c>
      <c r="J276" s="98">
        <v>104</v>
      </c>
      <c r="K276" s="59" t="s">
        <v>370</v>
      </c>
      <c r="L276" s="60"/>
      <c r="M276" s="61" t="s">
        <v>371</v>
      </c>
      <c r="N276" s="60" t="s">
        <v>119</v>
      </c>
      <c r="O276" s="328" t="s">
        <v>106</v>
      </c>
      <c r="P276" s="191" t="s">
        <v>320</v>
      </c>
      <c r="Q276" s="25"/>
      <c r="R276" s="37"/>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92"/>
    </row>
    <row r="277" spans="1:41" s="40" customFormat="1" x14ac:dyDescent="0.35">
      <c r="A277" s="25"/>
      <c r="B277" s="1123"/>
      <c r="C277" s="1167"/>
      <c r="D277" s="52"/>
      <c r="E277" s="94"/>
      <c r="F277" s="54"/>
      <c r="G277" s="1125"/>
      <c r="H277" s="56"/>
      <c r="I277" s="57"/>
      <c r="J277" s="98"/>
      <c r="K277" s="59"/>
      <c r="L277" s="60"/>
      <c r="M277" s="61"/>
      <c r="N277" s="60"/>
      <c r="O277" s="328" t="s">
        <v>106</v>
      </c>
      <c r="P277" s="191"/>
      <c r="Q277" s="25"/>
      <c r="R277" s="37"/>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92"/>
    </row>
    <row r="278" spans="1:41" s="40" customFormat="1" x14ac:dyDescent="0.35">
      <c r="A278" s="25"/>
      <c r="B278" s="1123"/>
      <c r="C278" s="1167"/>
      <c r="D278" s="52"/>
      <c r="E278" s="94"/>
      <c r="F278" s="54"/>
      <c r="G278" s="1125"/>
      <c r="H278" s="56"/>
      <c r="I278" s="57"/>
      <c r="J278" s="98"/>
      <c r="K278" s="67" t="s">
        <v>372</v>
      </c>
      <c r="L278" s="60"/>
      <c r="M278" s="61"/>
      <c r="N278" s="60"/>
      <c r="O278" s="328" t="s">
        <v>106</v>
      </c>
      <c r="P278" s="191"/>
      <c r="Q278" s="25"/>
      <c r="R278" s="37"/>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92"/>
    </row>
    <row r="279" spans="1:41" s="40" customFormat="1" x14ac:dyDescent="0.35">
      <c r="A279" s="25"/>
      <c r="B279" s="1123"/>
      <c r="C279" s="1167"/>
      <c r="D279" s="52"/>
      <c r="E279" s="94"/>
      <c r="F279" s="54"/>
      <c r="G279" s="1125"/>
      <c r="H279" s="56"/>
      <c r="I279" s="57"/>
      <c r="J279" s="98"/>
      <c r="K279" s="59"/>
      <c r="L279" s="60"/>
      <c r="M279" s="61"/>
      <c r="N279" s="60"/>
      <c r="O279" s="328" t="s">
        <v>106</v>
      </c>
      <c r="P279" s="191"/>
      <c r="Q279" s="25"/>
      <c r="R279" s="37"/>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92"/>
    </row>
    <row r="280" spans="1:41" s="40" customFormat="1" x14ac:dyDescent="0.35">
      <c r="A280" s="25"/>
      <c r="B280" s="1123"/>
      <c r="C280" s="1167"/>
      <c r="D280" s="52"/>
      <c r="E280" s="94"/>
      <c r="F280" s="54"/>
      <c r="G280" s="1125"/>
      <c r="H280" s="56"/>
      <c r="I280" s="57"/>
      <c r="J280" s="98"/>
      <c r="K280" s="59"/>
      <c r="L280" s="60"/>
      <c r="M280" s="61"/>
      <c r="N280" s="60"/>
      <c r="O280" s="328" t="s">
        <v>106</v>
      </c>
      <c r="P280" s="191"/>
      <c r="Q280" s="25"/>
      <c r="R280" s="37"/>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92"/>
    </row>
    <row r="281" spans="1:41" s="40" customFormat="1" ht="15" thickBot="1" x14ac:dyDescent="0.4">
      <c r="A281" s="25"/>
      <c r="B281" s="1124"/>
      <c r="C281" s="1168"/>
      <c r="D281" s="192"/>
      <c r="E281" s="286"/>
      <c r="F281" s="194"/>
      <c r="G281" s="1116"/>
      <c r="H281" s="195"/>
      <c r="I281" s="196"/>
      <c r="J281" s="197"/>
      <c r="K281" s="204"/>
      <c r="L281" s="198"/>
      <c r="M281" s="199"/>
      <c r="N281" s="198"/>
      <c r="O281" s="445" t="s">
        <v>106</v>
      </c>
      <c r="P281" s="200"/>
      <c r="Q281" s="25"/>
      <c r="R281" s="37"/>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92"/>
    </row>
    <row r="282" spans="1:41" s="40" customFormat="1" ht="43" customHeight="1" x14ac:dyDescent="0.35">
      <c r="A282" s="25"/>
      <c r="B282" s="154"/>
      <c r="C282" s="253"/>
      <c r="D282" s="254">
        <v>6.2</v>
      </c>
      <c r="E282" s="255" t="s">
        <v>36</v>
      </c>
      <c r="F282" s="270"/>
      <c r="G282" s="257">
        <f>SUM(G283:G312)</f>
        <v>27</v>
      </c>
      <c r="H282" s="258">
        <f>SUM(H283:H312)</f>
        <v>31.625</v>
      </c>
      <c r="I282" s="259">
        <f>SUM(I283:I312)</f>
        <v>31.625</v>
      </c>
      <c r="J282" s="292" t="s">
        <v>224</v>
      </c>
      <c r="K282" s="261"/>
      <c r="L282" s="262"/>
      <c r="M282" s="263"/>
      <c r="N282" s="262"/>
      <c r="O282" s="446"/>
      <c r="P282" s="252"/>
      <c r="Q282" s="25"/>
      <c r="R282" s="99"/>
      <c r="S282" s="99"/>
      <c r="T282" s="99"/>
      <c r="U282" s="99"/>
      <c r="V282" s="99"/>
      <c r="W282" s="99"/>
      <c r="X282" s="99"/>
      <c r="Y282" s="99"/>
      <c r="Z282" s="99"/>
      <c r="AA282" s="99"/>
      <c r="AB282" s="99"/>
      <c r="AC282" s="99"/>
      <c r="AD282" s="99"/>
      <c r="AE282" s="99"/>
      <c r="AF282" s="99"/>
      <c r="AG282" s="99"/>
      <c r="AH282" s="99"/>
      <c r="AI282" s="99"/>
      <c r="AJ282" s="99"/>
      <c r="AK282" s="99"/>
      <c r="AL282" s="99"/>
      <c r="AM282" s="99"/>
      <c r="AN282" s="99"/>
      <c r="AO282" s="39"/>
    </row>
    <row r="283" spans="1:41" s="40" customFormat="1" ht="39" x14ac:dyDescent="0.35">
      <c r="A283" s="25"/>
      <c r="B283" s="1122" t="s">
        <v>373</v>
      </c>
      <c r="C283" s="1166" t="s">
        <v>90</v>
      </c>
      <c r="D283" s="182"/>
      <c r="E283" s="183"/>
      <c r="F283" s="184"/>
      <c r="G283" s="264">
        <v>3</v>
      </c>
      <c r="H283" s="185">
        <v>1</v>
      </c>
      <c r="I283" s="186">
        <v>1</v>
      </c>
      <c r="J283" s="187">
        <v>16</v>
      </c>
      <c r="K283" s="218" t="s">
        <v>374</v>
      </c>
      <c r="L283" s="188"/>
      <c r="M283" s="189"/>
      <c r="N283" s="188"/>
      <c r="O283" s="444" t="s">
        <v>90</v>
      </c>
      <c r="P283" s="190" t="s">
        <v>375</v>
      </c>
      <c r="Q283" s="25"/>
      <c r="R283" s="99"/>
      <c r="S283" s="99"/>
      <c r="T283" s="99"/>
      <c r="U283" s="99"/>
      <c r="V283" s="99"/>
      <c r="W283" s="99"/>
      <c r="X283" s="99"/>
      <c r="Y283" s="99"/>
      <c r="Z283" s="99"/>
      <c r="AA283" s="99"/>
      <c r="AB283" s="99"/>
      <c r="AC283" s="99"/>
      <c r="AD283" s="99"/>
      <c r="AE283" s="99"/>
      <c r="AF283" s="99"/>
      <c r="AG283" s="99"/>
      <c r="AH283" s="99"/>
      <c r="AI283" s="99"/>
      <c r="AJ283" s="99"/>
      <c r="AK283" s="99"/>
      <c r="AL283" s="99"/>
      <c r="AM283" s="99"/>
      <c r="AN283" s="99"/>
      <c r="AO283" s="39"/>
    </row>
    <row r="284" spans="1:41" s="40" customFormat="1" ht="32.5" customHeight="1" x14ac:dyDescent="0.35">
      <c r="A284" s="25"/>
      <c r="B284" s="1123"/>
      <c r="C284" s="1167"/>
      <c r="D284" s="52"/>
      <c r="E284" s="93"/>
      <c r="F284" s="54"/>
      <c r="G284" s="55"/>
      <c r="H284" s="56">
        <v>1</v>
      </c>
      <c r="I284" s="57">
        <v>1</v>
      </c>
      <c r="J284" s="98">
        <v>8</v>
      </c>
      <c r="K284" s="100" t="s">
        <v>376</v>
      </c>
      <c r="L284" s="60"/>
      <c r="M284" s="61"/>
      <c r="N284" s="60"/>
      <c r="O284" s="328" t="s">
        <v>90</v>
      </c>
      <c r="P284" s="191" t="s">
        <v>315</v>
      </c>
      <c r="Q284" s="25"/>
      <c r="R284" s="99"/>
      <c r="S284" s="99"/>
      <c r="T284" s="99"/>
      <c r="U284" s="99"/>
      <c r="V284" s="99"/>
      <c r="W284" s="99"/>
      <c r="X284" s="99"/>
      <c r="Y284" s="99"/>
      <c r="Z284" s="99"/>
      <c r="AA284" s="99"/>
      <c r="AB284" s="99"/>
      <c r="AC284" s="99"/>
      <c r="AD284" s="99"/>
      <c r="AE284" s="99"/>
      <c r="AF284" s="99"/>
      <c r="AG284" s="99"/>
      <c r="AH284" s="99"/>
      <c r="AI284" s="99"/>
      <c r="AJ284" s="99"/>
      <c r="AK284" s="99"/>
      <c r="AL284" s="99"/>
      <c r="AM284" s="99"/>
      <c r="AN284" s="99"/>
      <c r="AO284" s="39"/>
    </row>
    <row r="285" spans="1:41" s="40" customFormat="1" ht="32.5" customHeight="1" thickBot="1" x14ac:dyDescent="0.4">
      <c r="A285" s="25"/>
      <c r="B285" s="1123"/>
      <c r="C285" s="1168"/>
      <c r="D285" s="192"/>
      <c r="E285" s="233"/>
      <c r="F285" s="194"/>
      <c r="G285" s="265"/>
      <c r="H285" s="195">
        <v>1</v>
      </c>
      <c r="I285" s="196">
        <v>1</v>
      </c>
      <c r="J285" s="197">
        <v>8</v>
      </c>
      <c r="K285" s="204" t="s">
        <v>377</v>
      </c>
      <c r="L285" s="198"/>
      <c r="M285" s="199" t="s">
        <v>378</v>
      </c>
      <c r="N285" s="198"/>
      <c r="O285" s="445" t="s">
        <v>90</v>
      </c>
      <c r="P285" s="200" t="s">
        <v>328</v>
      </c>
      <c r="Q285" s="25"/>
      <c r="R285" s="99"/>
      <c r="S285" s="99"/>
      <c r="T285" s="99"/>
      <c r="U285" s="99"/>
      <c r="V285" s="99"/>
      <c r="W285" s="99"/>
      <c r="X285" s="99"/>
      <c r="Y285" s="99"/>
      <c r="Z285" s="99"/>
      <c r="AA285" s="99"/>
      <c r="AB285" s="99"/>
      <c r="AC285" s="99"/>
      <c r="AD285" s="99"/>
      <c r="AE285" s="99"/>
      <c r="AF285" s="99"/>
      <c r="AG285" s="99"/>
      <c r="AH285" s="99"/>
      <c r="AI285" s="99"/>
      <c r="AJ285" s="99"/>
      <c r="AK285" s="99"/>
      <c r="AL285" s="99"/>
      <c r="AM285" s="99"/>
      <c r="AN285" s="99"/>
      <c r="AO285" s="39"/>
    </row>
    <row r="286" spans="1:41" s="40" customFormat="1" ht="26" x14ac:dyDescent="0.35">
      <c r="A286" s="25"/>
      <c r="B286" s="1123"/>
      <c r="C286" s="1166" t="s">
        <v>93</v>
      </c>
      <c r="D286" s="182"/>
      <c r="E286" s="183"/>
      <c r="F286" s="184"/>
      <c r="G286" s="264">
        <v>3</v>
      </c>
      <c r="H286" s="185">
        <v>1</v>
      </c>
      <c r="I286" s="186">
        <v>1</v>
      </c>
      <c r="J286" s="187">
        <v>8</v>
      </c>
      <c r="K286" s="188" t="s">
        <v>379</v>
      </c>
      <c r="L286" s="218"/>
      <c r="M286" s="189"/>
      <c r="N286" s="188"/>
      <c r="O286" s="444" t="s">
        <v>93</v>
      </c>
      <c r="P286" s="190" t="s">
        <v>328</v>
      </c>
      <c r="Q286" s="25"/>
      <c r="R286" s="99"/>
      <c r="S286" s="99"/>
      <c r="T286" s="99"/>
      <c r="U286" s="99"/>
      <c r="V286" s="99"/>
      <c r="W286" s="99"/>
      <c r="X286" s="99"/>
      <c r="Y286" s="99"/>
      <c r="Z286" s="99"/>
      <c r="AA286" s="99"/>
      <c r="AB286" s="99"/>
      <c r="AC286" s="99"/>
      <c r="AD286" s="99"/>
      <c r="AE286" s="99"/>
      <c r="AF286" s="99"/>
      <c r="AG286" s="99"/>
      <c r="AH286" s="99"/>
      <c r="AI286" s="99"/>
      <c r="AJ286" s="99"/>
      <c r="AK286" s="99"/>
      <c r="AL286" s="99"/>
      <c r="AM286" s="99"/>
      <c r="AN286" s="99"/>
      <c r="AO286" s="39"/>
    </row>
    <row r="287" spans="1:41" s="40" customFormat="1" x14ac:dyDescent="0.35">
      <c r="A287" s="25"/>
      <c r="B287" s="1123"/>
      <c r="C287" s="1167"/>
      <c r="D287" s="52"/>
      <c r="E287" s="93"/>
      <c r="F287" s="54"/>
      <c r="G287" s="55"/>
      <c r="H287" s="56">
        <v>1.875</v>
      </c>
      <c r="I287" s="57">
        <v>1.875</v>
      </c>
      <c r="J287" s="98">
        <v>8</v>
      </c>
      <c r="K287" s="59" t="s">
        <v>380</v>
      </c>
      <c r="L287" s="60"/>
      <c r="M287" s="61"/>
      <c r="N287" s="60"/>
      <c r="O287" s="328" t="s">
        <v>93</v>
      </c>
      <c r="P287" s="191" t="s">
        <v>315</v>
      </c>
      <c r="Q287" s="25"/>
      <c r="R287" s="99"/>
      <c r="S287" s="99"/>
      <c r="T287" s="99"/>
      <c r="U287" s="99"/>
      <c r="V287" s="99"/>
      <c r="W287" s="99"/>
      <c r="X287" s="99"/>
      <c r="Y287" s="99"/>
      <c r="Z287" s="99"/>
      <c r="AA287" s="99"/>
      <c r="AB287" s="99"/>
      <c r="AC287" s="99"/>
      <c r="AD287" s="99"/>
      <c r="AE287" s="99"/>
      <c r="AF287" s="99"/>
      <c r="AG287" s="99"/>
      <c r="AH287" s="99"/>
      <c r="AI287" s="99"/>
      <c r="AJ287" s="99"/>
      <c r="AK287" s="99"/>
      <c r="AL287" s="99"/>
      <c r="AM287" s="99"/>
      <c r="AN287" s="99"/>
      <c r="AO287" s="39"/>
    </row>
    <row r="288" spans="1:41" s="40" customFormat="1" ht="15" thickBot="1" x14ac:dyDescent="0.4">
      <c r="A288" s="25"/>
      <c r="B288" s="1123"/>
      <c r="C288" s="1168"/>
      <c r="D288" s="192"/>
      <c r="E288" s="233"/>
      <c r="F288" s="194"/>
      <c r="G288" s="265"/>
      <c r="H288" s="195">
        <v>1.875</v>
      </c>
      <c r="I288" s="196">
        <v>1.875</v>
      </c>
      <c r="J288" s="197">
        <v>8</v>
      </c>
      <c r="K288" s="204" t="s">
        <v>381</v>
      </c>
      <c r="L288" s="198"/>
      <c r="M288" s="199"/>
      <c r="N288" s="198"/>
      <c r="O288" s="445" t="s">
        <v>93</v>
      </c>
      <c r="P288" s="200" t="s">
        <v>320</v>
      </c>
      <c r="Q288" s="25"/>
      <c r="R288" s="99"/>
      <c r="S288" s="99"/>
      <c r="T288" s="99"/>
      <c r="U288" s="99"/>
      <c r="V288" s="99"/>
      <c r="W288" s="99"/>
      <c r="X288" s="99"/>
      <c r="Y288" s="99"/>
      <c r="Z288" s="99"/>
      <c r="AA288" s="99"/>
      <c r="AB288" s="99"/>
      <c r="AC288" s="99"/>
      <c r="AD288" s="99"/>
      <c r="AE288" s="99"/>
      <c r="AF288" s="99"/>
      <c r="AG288" s="99"/>
      <c r="AH288" s="99"/>
      <c r="AI288" s="99"/>
      <c r="AJ288" s="99"/>
      <c r="AK288" s="99"/>
      <c r="AL288" s="99"/>
      <c r="AM288" s="99"/>
      <c r="AN288" s="99"/>
      <c r="AO288" s="39"/>
    </row>
    <row r="289" spans="1:41" s="40" customFormat="1" x14ac:dyDescent="0.35">
      <c r="A289" s="25"/>
      <c r="B289" s="1123"/>
      <c r="C289" s="1167" t="s">
        <v>122</v>
      </c>
      <c r="D289" s="160"/>
      <c r="E289" s="276"/>
      <c r="F289" s="180"/>
      <c r="G289" s="163">
        <v>1</v>
      </c>
      <c r="H289" s="117">
        <v>2.625</v>
      </c>
      <c r="I289" s="118">
        <v>2.625</v>
      </c>
      <c r="J289" s="181">
        <v>8</v>
      </c>
      <c r="K289" s="66" t="s">
        <v>382</v>
      </c>
      <c r="L289" s="124"/>
      <c r="M289" s="123"/>
      <c r="N289" s="124"/>
      <c r="O289" s="327" t="s">
        <v>122</v>
      </c>
      <c r="P289" s="125" t="s">
        <v>346</v>
      </c>
      <c r="Q289" s="25"/>
      <c r="R289" s="99"/>
      <c r="S289" s="99"/>
      <c r="T289" s="99"/>
      <c r="U289" s="99"/>
      <c r="V289" s="99"/>
      <c r="W289" s="99"/>
      <c r="X289" s="99"/>
      <c r="Y289" s="99"/>
      <c r="Z289" s="99"/>
      <c r="AA289" s="99"/>
      <c r="AB289" s="99"/>
      <c r="AC289" s="99"/>
      <c r="AD289" s="99"/>
      <c r="AE289" s="99"/>
      <c r="AF289" s="99"/>
      <c r="AG289" s="99"/>
      <c r="AH289" s="99"/>
      <c r="AI289" s="99"/>
      <c r="AJ289" s="99"/>
      <c r="AK289" s="99"/>
      <c r="AL289" s="99"/>
      <c r="AM289" s="99"/>
      <c r="AN289" s="99"/>
      <c r="AO289" s="39"/>
    </row>
    <row r="290" spans="1:41" s="40" customFormat="1" ht="15" thickBot="1" x14ac:dyDescent="0.4">
      <c r="A290" s="25"/>
      <c r="B290" s="1123"/>
      <c r="C290" s="1167"/>
      <c r="D290" s="281"/>
      <c r="E290" s="287"/>
      <c r="F290" s="282"/>
      <c r="G290" s="288"/>
      <c r="H290" s="283"/>
      <c r="I290" s="284"/>
      <c r="J290" s="285"/>
      <c r="K290" s="120"/>
      <c r="L290" s="64"/>
      <c r="M290" s="121"/>
      <c r="N290" s="120"/>
      <c r="O290" s="449" t="s">
        <v>122</v>
      </c>
      <c r="P290" s="122"/>
      <c r="Q290" s="25"/>
      <c r="R290" s="99"/>
      <c r="S290" s="99"/>
      <c r="T290" s="99"/>
      <c r="U290" s="99"/>
      <c r="V290" s="99"/>
      <c r="W290" s="99"/>
      <c r="X290" s="99"/>
      <c r="Y290" s="99"/>
      <c r="Z290" s="99"/>
      <c r="AA290" s="99"/>
      <c r="AB290" s="99"/>
      <c r="AC290" s="99"/>
      <c r="AD290" s="99"/>
      <c r="AE290" s="99"/>
      <c r="AF290" s="99"/>
      <c r="AG290" s="99"/>
      <c r="AH290" s="99"/>
      <c r="AI290" s="99"/>
      <c r="AJ290" s="99"/>
      <c r="AK290" s="99"/>
      <c r="AL290" s="99"/>
      <c r="AM290" s="99"/>
      <c r="AN290" s="99"/>
      <c r="AO290" s="39"/>
    </row>
    <row r="291" spans="1:41" s="40" customFormat="1" ht="26" x14ac:dyDescent="0.35">
      <c r="A291" s="25"/>
      <c r="B291" s="1123"/>
      <c r="C291" s="1166" t="s">
        <v>124</v>
      </c>
      <c r="D291" s="182"/>
      <c r="E291" s="183"/>
      <c r="F291" s="184"/>
      <c r="G291" s="1115">
        <v>1</v>
      </c>
      <c r="H291" s="185">
        <v>1.5</v>
      </c>
      <c r="I291" s="186">
        <v>1.5</v>
      </c>
      <c r="J291" s="187">
        <v>8</v>
      </c>
      <c r="K291" s="218" t="s">
        <v>383</v>
      </c>
      <c r="L291" s="188"/>
      <c r="M291" s="189"/>
      <c r="N291" s="188" t="s">
        <v>384</v>
      </c>
      <c r="O291" s="444" t="s">
        <v>124</v>
      </c>
      <c r="P291" s="190"/>
      <c r="Q291" s="25"/>
      <c r="R291" s="99"/>
      <c r="S291" s="99"/>
      <c r="T291" s="99"/>
      <c r="U291" s="99"/>
      <c r="V291" s="99"/>
      <c r="W291" s="99"/>
      <c r="X291" s="99"/>
      <c r="Y291" s="99"/>
      <c r="Z291" s="99"/>
      <c r="AA291" s="99"/>
      <c r="AB291" s="99"/>
      <c r="AC291" s="99"/>
      <c r="AD291" s="99"/>
      <c r="AE291" s="99"/>
      <c r="AF291" s="99"/>
      <c r="AG291" s="99"/>
      <c r="AH291" s="99"/>
      <c r="AI291" s="99"/>
      <c r="AJ291" s="99"/>
      <c r="AK291" s="99"/>
      <c r="AL291" s="99"/>
      <c r="AM291" s="99"/>
      <c r="AN291" s="99"/>
      <c r="AO291" s="39"/>
    </row>
    <row r="292" spans="1:41" s="40" customFormat="1" ht="15" thickBot="1" x14ac:dyDescent="0.4">
      <c r="A292" s="25"/>
      <c r="B292" s="1123"/>
      <c r="C292" s="1168"/>
      <c r="D292" s="192"/>
      <c r="E292" s="233"/>
      <c r="F292" s="194"/>
      <c r="G292" s="1116"/>
      <c r="H292" s="195"/>
      <c r="I292" s="196"/>
      <c r="J292" s="197"/>
      <c r="K292" s="204"/>
      <c r="L292" s="198"/>
      <c r="M292" s="199"/>
      <c r="N292" s="198"/>
      <c r="O292" s="445" t="s">
        <v>124</v>
      </c>
      <c r="P292" s="200"/>
      <c r="Q292" s="25"/>
      <c r="R292" s="99"/>
      <c r="S292" s="99"/>
      <c r="T292" s="99"/>
      <c r="U292" s="99"/>
      <c r="V292" s="99"/>
      <c r="W292" s="99"/>
      <c r="X292" s="99"/>
      <c r="Y292" s="99"/>
      <c r="Z292" s="99"/>
      <c r="AA292" s="99"/>
      <c r="AB292" s="99"/>
      <c r="AC292" s="99"/>
      <c r="AD292" s="99"/>
      <c r="AE292" s="99"/>
      <c r="AF292" s="99"/>
      <c r="AG292" s="99"/>
      <c r="AH292" s="99"/>
      <c r="AI292" s="99"/>
      <c r="AJ292" s="99"/>
      <c r="AK292" s="99"/>
      <c r="AL292" s="99"/>
      <c r="AM292" s="99"/>
      <c r="AN292" s="99"/>
      <c r="AO292" s="39"/>
    </row>
    <row r="293" spans="1:41" s="40" customFormat="1" x14ac:dyDescent="0.35">
      <c r="A293" s="25"/>
      <c r="B293" s="1123"/>
      <c r="C293" s="1166" t="s">
        <v>128</v>
      </c>
      <c r="D293" s="182"/>
      <c r="E293" s="183"/>
      <c r="F293" s="184"/>
      <c r="G293" s="264">
        <v>3</v>
      </c>
      <c r="H293" s="56">
        <v>18.75</v>
      </c>
      <c r="I293" s="57">
        <v>18.75</v>
      </c>
      <c r="J293" s="98">
        <v>8</v>
      </c>
      <c r="K293" s="59" t="s">
        <v>385</v>
      </c>
      <c r="L293" s="188"/>
      <c r="M293" s="189"/>
      <c r="N293" s="188"/>
      <c r="O293" s="444" t="s">
        <v>128</v>
      </c>
      <c r="P293" s="190"/>
      <c r="Q293" s="25"/>
      <c r="R293" s="99"/>
      <c r="S293" s="99"/>
      <c r="T293" s="99"/>
      <c r="U293" s="99"/>
      <c r="V293" s="99"/>
      <c r="W293" s="99"/>
      <c r="X293" s="99"/>
      <c r="Y293" s="99"/>
      <c r="Z293" s="99"/>
      <c r="AA293" s="99"/>
      <c r="AB293" s="99"/>
      <c r="AC293" s="99"/>
      <c r="AD293" s="99"/>
      <c r="AE293" s="99"/>
      <c r="AF293" s="99"/>
      <c r="AG293" s="99"/>
      <c r="AH293" s="99"/>
      <c r="AI293" s="99"/>
      <c r="AJ293" s="99"/>
      <c r="AK293" s="99"/>
      <c r="AL293" s="99"/>
      <c r="AM293" s="99"/>
      <c r="AN293" s="99"/>
      <c r="AO293" s="39"/>
    </row>
    <row r="294" spans="1:41" s="40" customFormat="1" x14ac:dyDescent="0.35">
      <c r="A294" s="25"/>
      <c r="B294" s="1123"/>
      <c r="C294" s="1167"/>
      <c r="D294" s="52"/>
      <c r="E294" s="93"/>
      <c r="F294" s="54"/>
      <c r="G294" s="55"/>
      <c r="H294" s="56"/>
      <c r="I294" s="57"/>
      <c r="J294" s="98"/>
      <c r="K294" s="59"/>
      <c r="L294" s="60"/>
      <c r="M294" s="61"/>
      <c r="N294" s="60"/>
      <c r="O294" s="328" t="s">
        <v>128</v>
      </c>
      <c r="P294" s="191"/>
      <c r="Q294" s="25"/>
      <c r="R294" s="99"/>
      <c r="S294" s="99"/>
      <c r="T294" s="99"/>
      <c r="U294" s="99"/>
      <c r="V294" s="99"/>
      <c r="W294" s="99"/>
      <c r="X294" s="99"/>
      <c r="Y294" s="99"/>
      <c r="Z294" s="99"/>
      <c r="AA294" s="99"/>
      <c r="AB294" s="99"/>
      <c r="AC294" s="99"/>
      <c r="AD294" s="99"/>
      <c r="AE294" s="99"/>
      <c r="AF294" s="99"/>
      <c r="AG294" s="99"/>
      <c r="AH294" s="99"/>
      <c r="AI294" s="99"/>
      <c r="AJ294" s="99"/>
      <c r="AK294" s="99"/>
      <c r="AL294" s="99"/>
      <c r="AM294" s="99"/>
      <c r="AN294" s="99"/>
      <c r="AO294" s="39"/>
    </row>
    <row r="295" spans="1:41" s="40" customFormat="1" ht="15" thickBot="1" x14ac:dyDescent="0.4">
      <c r="A295" s="25"/>
      <c r="B295" s="1123"/>
      <c r="C295" s="1168"/>
      <c r="D295" s="192"/>
      <c r="E295" s="233"/>
      <c r="F295" s="194"/>
      <c r="G295" s="265"/>
      <c r="H295" s="195"/>
      <c r="I295" s="196"/>
      <c r="J295" s="197"/>
      <c r="K295" s="204"/>
      <c r="L295" s="198"/>
      <c r="M295" s="199"/>
      <c r="N295" s="198"/>
      <c r="O295" s="445" t="s">
        <v>128</v>
      </c>
      <c r="P295" s="200"/>
      <c r="Q295" s="25"/>
      <c r="R295" s="99"/>
      <c r="S295" s="99"/>
      <c r="T295" s="99"/>
      <c r="U295" s="99"/>
      <c r="V295" s="99"/>
      <c r="W295" s="99"/>
      <c r="X295" s="99"/>
      <c r="Y295" s="99"/>
      <c r="Z295" s="99"/>
      <c r="AA295" s="99"/>
      <c r="AB295" s="99"/>
      <c r="AC295" s="99"/>
      <c r="AD295" s="99"/>
      <c r="AE295" s="99"/>
      <c r="AF295" s="99"/>
      <c r="AG295" s="99"/>
      <c r="AH295" s="99"/>
      <c r="AI295" s="99"/>
      <c r="AJ295" s="99"/>
      <c r="AK295" s="99"/>
      <c r="AL295" s="99"/>
      <c r="AM295" s="99"/>
      <c r="AN295" s="99"/>
      <c r="AO295" s="39"/>
    </row>
    <row r="296" spans="1:41" s="40" customFormat="1" x14ac:dyDescent="0.35">
      <c r="A296" s="25"/>
      <c r="B296" s="1123"/>
      <c r="C296" s="1166" t="s">
        <v>95</v>
      </c>
      <c r="D296" s="182"/>
      <c r="E296" s="183"/>
      <c r="F296" s="184"/>
      <c r="G296" s="264">
        <v>3</v>
      </c>
      <c r="H296" s="185">
        <v>1</v>
      </c>
      <c r="I296" s="186">
        <v>1</v>
      </c>
      <c r="J296" s="187">
        <v>8</v>
      </c>
      <c r="K296" s="218" t="s">
        <v>386</v>
      </c>
      <c r="L296" s="293"/>
      <c r="M296" s="189" t="s">
        <v>387</v>
      </c>
      <c r="N296" s="188"/>
      <c r="O296" s="444" t="s">
        <v>95</v>
      </c>
      <c r="P296" s="190" t="s">
        <v>317</v>
      </c>
      <c r="Q296" s="25"/>
      <c r="R296" s="99"/>
      <c r="S296" s="99"/>
      <c r="T296" s="99"/>
      <c r="U296" s="99"/>
      <c r="V296" s="99"/>
      <c r="W296" s="99"/>
      <c r="X296" s="99"/>
      <c r="Y296" s="99"/>
      <c r="Z296" s="99"/>
      <c r="AA296" s="99"/>
      <c r="AB296" s="99"/>
      <c r="AC296" s="99"/>
      <c r="AD296" s="99"/>
      <c r="AE296" s="99"/>
      <c r="AF296" s="99"/>
      <c r="AG296" s="99"/>
      <c r="AH296" s="99"/>
      <c r="AI296" s="99"/>
      <c r="AJ296" s="99"/>
      <c r="AK296" s="99"/>
      <c r="AL296" s="99"/>
      <c r="AM296" s="99"/>
      <c r="AN296" s="99"/>
      <c r="AO296" s="39"/>
    </row>
    <row r="297" spans="1:41" s="40" customFormat="1" x14ac:dyDescent="0.35">
      <c r="A297" s="25"/>
      <c r="B297" s="1123"/>
      <c r="C297" s="1167"/>
      <c r="D297" s="52"/>
      <c r="E297" s="93"/>
      <c r="F297" s="54"/>
      <c r="G297" s="55"/>
      <c r="H297" s="56"/>
      <c r="I297" s="57"/>
      <c r="J297" s="98"/>
      <c r="K297" s="59"/>
      <c r="L297" s="95"/>
      <c r="M297" s="61"/>
      <c r="N297" s="60"/>
      <c r="O297" s="328" t="s">
        <v>95</v>
      </c>
      <c r="P297" s="191"/>
      <c r="Q297" s="25"/>
      <c r="R297" s="99"/>
      <c r="S297" s="99"/>
      <c r="T297" s="99"/>
      <c r="U297" s="99"/>
      <c r="V297" s="99"/>
      <c r="W297" s="99"/>
      <c r="X297" s="99"/>
      <c r="Y297" s="99"/>
      <c r="Z297" s="99"/>
      <c r="AA297" s="99"/>
      <c r="AB297" s="99"/>
      <c r="AC297" s="99"/>
      <c r="AD297" s="99"/>
      <c r="AE297" s="99"/>
      <c r="AF297" s="99"/>
      <c r="AG297" s="99"/>
      <c r="AH297" s="99"/>
      <c r="AI297" s="99"/>
      <c r="AJ297" s="99"/>
      <c r="AK297" s="99"/>
      <c r="AL297" s="99"/>
      <c r="AM297" s="99"/>
      <c r="AN297" s="99"/>
      <c r="AO297" s="39"/>
    </row>
    <row r="298" spans="1:41" s="40" customFormat="1" ht="15" thickBot="1" x14ac:dyDescent="0.4">
      <c r="A298" s="25"/>
      <c r="B298" s="1123"/>
      <c r="C298" s="1168"/>
      <c r="D298" s="192"/>
      <c r="E298" s="233"/>
      <c r="F298" s="194"/>
      <c r="G298" s="265"/>
      <c r="H298" s="195"/>
      <c r="I298" s="196"/>
      <c r="J298" s="197"/>
      <c r="K298" s="204"/>
      <c r="L298" s="198"/>
      <c r="M298" s="199"/>
      <c r="N298" s="198"/>
      <c r="O298" s="445" t="s">
        <v>95</v>
      </c>
      <c r="P298" s="200"/>
      <c r="Q298" s="25"/>
      <c r="R298" s="99"/>
      <c r="S298" s="99"/>
      <c r="T298" s="99"/>
      <c r="U298" s="99"/>
      <c r="V298" s="99"/>
      <c r="W298" s="99"/>
      <c r="X298" s="99"/>
      <c r="Y298" s="99"/>
      <c r="Z298" s="99"/>
      <c r="AA298" s="99"/>
      <c r="AB298" s="99"/>
      <c r="AC298" s="99"/>
      <c r="AD298" s="99"/>
      <c r="AE298" s="99"/>
      <c r="AF298" s="99"/>
      <c r="AG298" s="99"/>
      <c r="AH298" s="99"/>
      <c r="AI298" s="99"/>
      <c r="AJ298" s="99"/>
      <c r="AK298" s="99"/>
      <c r="AL298" s="99"/>
      <c r="AM298" s="99"/>
      <c r="AN298" s="99"/>
      <c r="AO298" s="39"/>
    </row>
    <row r="299" spans="1:41" s="40" customFormat="1" x14ac:dyDescent="0.35">
      <c r="A299" s="25"/>
      <c r="B299" s="1123"/>
      <c r="C299" s="1166" t="s">
        <v>98</v>
      </c>
      <c r="D299" s="182"/>
      <c r="E299" s="183"/>
      <c r="F299" s="184"/>
      <c r="G299" s="264">
        <v>3</v>
      </c>
      <c r="H299" s="185"/>
      <c r="I299" s="186"/>
      <c r="J299" s="187"/>
      <c r="K299" s="218"/>
      <c r="L299" s="188"/>
      <c r="M299" s="189"/>
      <c r="N299" s="188"/>
      <c r="O299" s="444" t="s">
        <v>98</v>
      </c>
      <c r="P299" s="190"/>
      <c r="Q299" s="25"/>
      <c r="R299" s="99"/>
      <c r="S299" s="99"/>
      <c r="T299" s="99"/>
      <c r="U299" s="99"/>
      <c r="V299" s="99"/>
      <c r="W299" s="99"/>
      <c r="X299" s="99"/>
      <c r="Y299" s="99"/>
      <c r="Z299" s="99"/>
      <c r="AA299" s="99"/>
      <c r="AB299" s="99"/>
      <c r="AC299" s="99"/>
      <c r="AD299" s="99"/>
      <c r="AE299" s="99"/>
      <c r="AF299" s="99"/>
      <c r="AG299" s="99"/>
      <c r="AH299" s="99"/>
      <c r="AI299" s="99"/>
      <c r="AJ299" s="99"/>
      <c r="AK299" s="99"/>
      <c r="AL299" s="99"/>
      <c r="AM299" s="99"/>
      <c r="AN299" s="99"/>
      <c r="AO299" s="39"/>
    </row>
    <row r="300" spans="1:41" s="40" customFormat="1" x14ac:dyDescent="0.35">
      <c r="A300" s="25"/>
      <c r="B300" s="1123"/>
      <c r="C300" s="1167"/>
      <c r="D300" s="52"/>
      <c r="E300" s="93"/>
      <c r="F300" s="54"/>
      <c r="G300" s="55"/>
      <c r="H300" s="56"/>
      <c r="I300" s="57"/>
      <c r="J300" s="98"/>
      <c r="K300" s="59"/>
      <c r="L300" s="60"/>
      <c r="M300" s="61"/>
      <c r="N300" s="60"/>
      <c r="O300" s="328" t="s">
        <v>98</v>
      </c>
      <c r="P300" s="191"/>
      <c r="Q300" s="25"/>
      <c r="R300" s="99"/>
      <c r="S300" s="99"/>
      <c r="T300" s="99"/>
      <c r="U300" s="99"/>
      <c r="V300" s="99"/>
      <c r="W300" s="99"/>
      <c r="X300" s="99"/>
      <c r="Y300" s="99"/>
      <c r="Z300" s="99"/>
      <c r="AA300" s="99"/>
      <c r="AB300" s="99"/>
      <c r="AC300" s="99"/>
      <c r="AD300" s="99"/>
      <c r="AE300" s="99"/>
      <c r="AF300" s="99"/>
      <c r="AG300" s="99"/>
      <c r="AH300" s="99"/>
      <c r="AI300" s="99"/>
      <c r="AJ300" s="99"/>
      <c r="AK300" s="99"/>
      <c r="AL300" s="99"/>
      <c r="AM300" s="99"/>
      <c r="AN300" s="99"/>
      <c r="AO300" s="39"/>
    </row>
    <row r="301" spans="1:41" s="40" customFormat="1" ht="15" thickBot="1" x14ac:dyDescent="0.4">
      <c r="A301" s="25"/>
      <c r="B301" s="1123"/>
      <c r="C301" s="1168"/>
      <c r="D301" s="192"/>
      <c r="E301" s="233"/>
      <c r="F301" s="194"/>
      <c r="G301" s="265"/>
      <c r="H301" s="195"/>
      <c r="I301" s="196"/>
      <c r="J301" s="197"/>
      <c r="K301" s="204"/>
      <c r="L301" s="198"/>
      <c r="M301" s="199"/>
      <c r="N301" s="198"/>
      <c r="O301" s="445" t="s">
        <v>98</v>
      </c>
      <c r="P301" s="200"/>
      <c r="Q301" s="25"/>
      <c r="R301" s="99"/>
      <c r="S301" s="99"/>
      <c r="T301" s="99"/>
      <c r="U301" s="99"/>
      <c r="V301" s="99"/>
      <c r="W301" s="99"/>
      <c r="X301" s="99"/>
      <c r="Y301" s="99"/>
      <c r="Z301" s="99"/>
      <c r="AA301" s="99"/>
      <c r="AB301" s="99"/>
      <c r="AC301" s="99"/>
      <c r="AD301" s="99"/>
      <c r="AE301" s="99"/>
      <c r="AF301" s="99"/>
      <c r="AG301" s="99"/>
      <c r="AH301" s="99"/>
      <c r="AI301" s="99"/>
      <c r="AJ301" s="99"/>
      <c r="AK301" s="99"/>
      <c r="AL301" s="99"/>
      <c r="AM301" s="99"/>
      <c r="AN301" s="99"/>
      <c r="AO301" s="39"/>
    </row>
    <row r="302" spans="1:41" s="40" customFormat="1" x14ac:dyDescent="0.35">
      <c r="A302" s="25"/>
      <c r="B302" s="1123"/>
      <c r="C302" s="1166" t="s">
        <v>103</v>
      </c>
      <c r="D302" s="182"/>
      <c r="E302" s="183"/>
      <c r="F302" s="184"/>
      <c r="G302" s="264">
        <v>3</v>
      </c>
      <c r="H302" s="185"/>
      <c r="I302" s="186"/>
      <c r="J302" s="187"/>
      <c r="K302" s="218"/>
      <c r="L302" s="188"/>
      <c r="M302" s="189"/>
      <c r="N302" s="188"/>
      <c r="O302" s="444" t="s">
        <v>103</v>
      </c>
      <c r="P302" s="190"/>
      <c r="Q302" s="25"/>
      <c r="R302" s="99"/>
      <c r="S302" s="99"/>
      <c r="T302" s="99"/>
      <c r="U302" s="99"/>
      <c r="V302" s="99"/>
      <c r="W302" s="99"/>
      <c r="X302" s="99"/>
      <c r="Y302" s="99"/>
      <c r="Z302" s="99"/>
      <c r="AA302" s="99"/>
      <c r="AB302" s="99"/>
      <c r="AC302" s="99"/>
      <c r="AD302" s="99"/>
      <c r="AE302" s="99"/>
      <c r="AF302" s="99"/>
      <c r="AG302" s="99"/>
      <c r="AH302" s="99"/>
      <c r="AI302" s="99"/>
      <c r="AJ302" s="99"/>
      <c r="AK302" s="99"/>
      <c r="AL302" s="99"/>
      <c r="AM302" s="99"/>
      <c r="AN302" s="99"/>
      <c r="AO302" s="39"/>
    </row>
    <row r="303" spans="1:41" s="40" customFormat="1" x14ac:dyDescent="0.35">
      <c r="A303" s="25"/>
      <c r="B303" s="1123"/>
      <c r="C303" s="1167"/>
      <c r="D303" s="52"/>
      <c r="E303" s="93"/>
      <c r="F303" s="54"/>
      <c r="G303" s="55"/>
      <c r="H303" s="56"/>
      <c r="I303" s="57"/>
      <c r="J303" s="98"/>
      <c r="K303" s="59"/>
      <c r="L303" s="60"/>
      <c r="M303" s="61"/>
      <c r="N303" s="60"/>
      <c r="O303" s="328" t="s">
        <v>103</v>
      </c>
      <c r="P303" s="191"/>
      <c r="Q303" s="25"/>
      <c r="R303" s="99"/>
      <c r="S303" s="99"/>
      <c r="T303" s="99"/>
      <c r="U303" s="99"/>
      <c r="V303" s="99"/>
      <c r="W303" s="99"/>
      <c r="X303" s="99"/>
      <c r="Y303" s="99"/>
      <c r="Z303" s="99"/>
      <c r="AA303" s="99"/>
      <c r="AB303" s="99"/>
      <c r="AC303" s="99"/>
      <c r="AD303" s="99"/>
      <c r="AE303" s="99"/>
      <c r="AF303" s="99"/>
      <c r="AG303" s="99"/>
      <c r="AH303" s="99"/>
      <c r="AI303" s="99"/>
      <c r="AJ303" s="99"/>
      <c r="AK303" s="99"/>
      <c r="AL303" s="99"/>
      <c r="AM303" s="99"/>
      <c r="AN303" s="99"/>
      <c r="AO303" s="39"/>
    </row>
    <row r="304" spans="1:41" s="40" customFormat="1" ht="15" thickBot="1" x14ac:dyDescent="0.4">
      <c r="A304" s="25"/>
      <c r="B304" s="1123"/>
      <c r="C304" s="1168"/>
      <c r="D304" s="192"/>
      <c r="E304" s="233"/>
      <c r="F304" s="194"/>
      <c r="G304" s="265"/>
      <c r="H304" s="195"/>
      <c r="I304" s="196"/>
      <c r="J304" s="197"/>
      <c r="K304" s="204"/>
      <c r="L304" s="198"/>
      <c r="M304" s="199"/>
      <c r="N304" s="198"/>
      <c r="O304" s="445" t="s">
        <v>103</v>
      </c>
      <c r="P304" s="200"/>
      <c r="Q304" s="25"/>
      <c r="R304" s="99"/>
      <c r="S304" s="99"/>
      <c r="T304" s="99"/>
      <c r="U304" s="99"/>
      <c r="V304" s="99"/>
      <c r="W304" s="99"/>
      <c r="X304" s="99"/>
      <c r="Y304" s="99"/>
      <c r="Z304" s="99"/>
      <c r="AA304" s="99"/>
      <c r="AB304" s="99"/>
      <c r="AC304" s="99"/>
      <c r="AD304" s="99"/>
      <c r="AE304" s="99"/>
      <c r="AF304" s="99"/>
      <c r="AG304" s="99"/>
      <c r="AH304" s="99"/>
      <c r="AI304" s="99"/>
      <c r="AJ304" s="99"/>
      <c r="AK304" s="99"/>
      <c r="AL304" s="99"/>
      <c r="AM304" s="99"/>
      <c r="AN304" s="99"/>
      <c r="AO304" s="39"/>
    </row>
    <row r="305" spans="1:41" s="40" customFormat="1" x14ac:dyDescent="0.35">
      <c r="A305" s="25"/>
      <c r="B305" s="1123"/>
      <c r="C305" s="1166" t="s">
        <v>130</v>
      </c>
      <c r="D305" s="182"/>
      <c r="E305" s="183"/>
      <c r="F305" s="184"/>
      <c r="G305" s="264">
        <v>3</v>
      </c>
      <c r="H305" s="185"/>
      <c r="I305" s="186"/>
      <c r="J305" s="187"/>
      <c r="K305" s="218"/>
      <c r="L305" s="188"/>
      <c r="M305" s="189"/>
      <c r="N305" s="188"/>
      <c r="O305" s="444" t="s">
        <v>130</v>
      </c>
      <c r="P305" s="190"/>
      <c r="Q305" s="25"/>
      <c r="R305" s="99"/>
      <c r="S305" s="99"/>
      <c r="T305" s="99"/>
      <c r="U305" s="99"/>
      <c r="V305" s="99"/>
      <c r="W305" s="99"/>
      <c r="X305" s="99"/>
      <c r="Y305" s="99"/>
      <c r="Z305" s="99"/>
      <c r="AA305" s="99"/>
      <c r="AB305" s="99"/>
      <c r="AC305" s="99"/>
      <c r="AD305" s="99"/>
      <c r="AE305" s="99"/>
      <c r="AF305" s="99"/>
      <c r="AG305" s="99"/>
      <c r="AH305" s="99"/>
      <c r="AI305" s="99"/>
      <c r="AJ305" s="99"/>
      <c r="AK305" s="99"/>
      <c r="AL305" s="99"/>
      <c r="AM305" s="99"/>
      <c r="AN305" s="99"/>
      <c r="AO305" s="39"/>
    </row>
    <row r="306" spans="1:41" s="40" customFormat="1" x14ac:dyDescent="0.35">
      <c r="A306" s="25"/>
      <c r="B306" s="1123"/>
      <c r="C306" s="1167"/>
      <c r="D306" s="52"/>
      <c r="E306" s="93"/>
      <c r="F306" s="54"/>
      <c r="G306" s="55"/>
      <c r="H306" s="56"/>
      <c r="I306" s="57"/>
      <c r="J306" s="98"/>
      <c r="K306" s="59"/>
      <c r="L306" s="60"/>
      <c r="M306" s="61"/>
      <c r="N306" s="60"/>
      <c r="O306" s="328" t="s">
        <v>130</v>
      </c>
      <c r="P306" s="191"/>
      <c r="Q306" s="25"/>
      <c r="R306" s="99"/>
      <c r="S306" s="99"/>
      <c r="T306" s="99"/>
      <c r="U306" s="99"/>
      <c r="V306" s="99"/>
      <c r="W306" s="99"/>
      <c r="X306" s="99"/>
      <c r="Y306" s="99"/>
      <c r="Z306" s="99"/>
      <c r="AA306" s="99"/>
      <c r="AB306" s="99"/>
      <c r="AC306" s="99"/>
      <c r="AD306" s="99"/>
      <c r="AE306" s="99"/>
      <c r="AF306" s="99"/>
      <c r="AG306" s="99"/>
      <c r="AH306" s="99"/>
      <c r="AI306" s="99"/>
      <c r="AJ306" s="99"/>
      <c r="AK306" s="99"/>
      <c r="AL306" s="99"/>
      <c r="AM306" s="99"/>
      <c r="AN306" s="99"/>
      <c r="AO306" s="39"/>
    </row>
    <row r="307" spans="1:41" s="40" customFormat="1" ht="15" thickBot="1" x14ac:dyDescent="0.4">
      <c r="A307" s="25"/>
      <c r="B307" s="1123"/>
      <c r="C307" s="1168"/>
      <c r="D307" s="192"/>
      <c r="E307" s="233"/>
      <c r="F307" s="194"/>
      <c r="G307" s="265"/>
      <c r="H307" s="195"/>
      <c r="I307" s="196"/>
      <c r="J307" s="197"/>
      <c r="K307" s="204"/>
      <c r="L307" s="198"/>
      <c r="M307" s="199"/>
      <c r="N307" s="198"/>
      <c r="O307" s="445" t="s">
        <v>130</v>
      </c>
      <c r="P307" s="200"/>
      <c r="Q307" s="25"/>
      <c r="R307" s="99"/>
      <c r="S307" s="99"/>
      <c r="T307" s="99"/>
      <c r="U307" s="99"/>
      <c r="V307" s="99"/>
      <c r="W307" s="99"/>
      <c r="X307" s="99"/>
      <c r="Y307" s="99"/>
      <c r="Z307" s="99"/>
      <c r="AA307" s="99"/>
      <c r="AB307" s="99"/>
      <c r="AC307" s="99"/>
      <c r="AD307" s="99"/>
      <c r="AE307" s="99"/>
      <c r="AF307" s="99"/>
      <c r="AG307" s="99"/>
      <c r="AH307" s="99"/>
      <c r="AI307" s="99"/>
      <c r="AJ307" s="99"/>
      <c r="AK307" s="99"/>
      <c r="AL307" s="99"/>
      <c r="AM307" s="99"/>
      <c r="AN307" s="99"/>
      <c r="AO307" s="39"/>
    </row>
    <row r="308" spans="1:41" s="40" customFormat="1" ht="26.5" thickBot="1" x14ac:dyDescent="0.4">
      <c r="A308" s="25"/>
      <c r="B308" s="1124"/>
      <c r="C308" s="1166" t="s">
        <v>106</v>
      </c>
      <c r="D308" s="182"/>
      <c r="E308" s="289"/>
      <c r="F308" s="184"/>
      <c r="G308" s="1115">
        <v>4</v>
      </c>
      <c r="H308" s="185"/>
      <c r="I308" s="186"/>
      <c r="J308" s="187"/>
      <c r="K308" s="218"/>
      <c r="L308" s="59" t="s">
        <v>388</v>
      </c>
      <c r="M308" s="189"/>
      <c r="N308" s="188"/>
      <c r="O308" s="444" t="s">
        <v>106</v>
      </c>
      <c r="P308" s="190"/>
      <c r="Q308" s="25"/>
      <c r="R308" s="99"/>
      <c r="S308" s="99"/>
      <c r="T308" s="99"/>
      <c r="U308" s="99"/>
      <c r="V308" s="99"/>
      <c r="W308" s="99"/>
      <c r="X308" s="99"/>
      <c r="Y308" s="99"/>
      <c r="Z308" s="99"/>
      <c r="AA308" s="99"/>
      <c r="AB308" s="99"/>
      <c r="AC308" s="99"/>
      <c r="AD308" s="99"/>
      <c r="AE308" s="99"/>
      <c r="AF308" s="99"/>
      <c r="AG308" s="99"/>
      <c r="AH308" s="99"/>
      <c r="AI308" s="99"/>
      <c r="AJ308" s="99"/>
      <c r="AK308" s="99"/>
      <c r="AL308" s="99"/>
      <c r="AM308" s="99"/>
      <c r="AN308" s="99"/>
      <c r="AO308" s="39"/>
    </row>
    <row r="309" spans="1:41" s="40" customFormat="1" ht="39" x14ac:dyDescent="0.35">
      <c r="A309" s="25"/>
      <c r="B309" s="39"/>
      <c r="C309" s="1167"/>
      <c r="D309" s="160"/>
      <c r="E309" s="161"/>
      <c r="F309" s="180"/>
      <c r="G309" s="1125"/>
      <c r="H309" s="117"/>
      <c r="I309" s="118"/>
      <c r="J309" s="181"/>
      <c r="K309" s="66"/>
      <c r="L309" s="96" t="s">
        <v>389</v>
      </c>
      <c r="M309" s="123"/>
      <c r="N309" s="124"/>
      <c r="O309" s="327" t="s">
        <v>106</v>
      </c>
      <c r="P309" s="219"/>
      <c r="Q309" s="25"/>
      <c r="R309" s="99"/>
      <c r="S309" s="99"/>
      <c r="T309" s="99"/>
      <c r="U309" s="99"/>
      <c r="V309" s="99"/>
      <c r="W309" s="99"/>
      <c r="X309" s="99"/>
      <c r="Y309" s="99"/>
      <c r="Z309" s="99"/>
      <c r="AA309" s="99"/>
      <c r="AB309" s="99"/>
      <c r="AC309" s="99"/>
      <c r="AD309" s="99"/>
      <c r="AE309" s="99"/>
      <c r="AF309" s="99"/>
      <c r="AG309" s="99"/>
      <c r="AH309" s="99"/>
      <c r="AI309" s="99"/>
      <c r="AJ309" s="99"/>
      <c r="AK309" s="99"/>
      <c r="AL309" s="99"/>
      <c r="AM309" s="99"/>
      <c r="AN309" s="99"/>
      <c r="AO309" s="39"/>
    </row>
    <row r="310" spans="1:41" s="40" customFormat="1" x14ac:dyDescent="0.35">
      <c r="A310" s="25"/>
      <c r="B310" s="39"/>
      <c r="C310" s="1167"/>
      <c r="D310" s="160"/>
      <c r="E310" s="161"/>
      <c r="F310" s="180"/>
      <c r="G310" s="1125"/>
      <c r="H310" s="117"/>
      <c r="I310" s="118"/>
      <c r="J310" s="181"/>
      <c r="K310" s="66"/>
      <c r="L310" s="96" t="s">
        <v>390</v>
      </c>
      <c r="M310" s="123"/>
      <c r="N310" s="124"/>
      <c r="O310" s="327" t="s">
        <v>106</v>
      </c>
      <c r="P310" s="219"/>
      <c r="Q310" s="25"/>
      <c r="R310" s="99"/>
      <c r="S310" s="99"/>
      <c r="T310" s="99"/>
      <c r="U310" s="99"/>
      <c r="V310" s="99"/>
      <c r="W310" s="99"/>
      <c r="X310" s="99"/>
      <c r="Y310" s="99"/>
      <c r="Z310" s="99"/>
      <c r="AA310" s="99"/>
      <c r="AB310" s="99"/>
      <c r="AC310" s="99"/>
      <c r="AD310" s="99"/>
      <c r="AE310" s="99"/>
      <c r="AF310" s="99"/>
      <c r="AG310" s="99"/>
      <c r="AH310" s="99"/>
      <c r="AI310" s="99"/>
      <c r="AJ310" s="99"/>
      <c r="AK310" s="99"/>
      <c r="AL310" s="99"/>
      <c r="AM310" s="99"/>
      <c r="AN310" s="99"/>
      <c r="AO310" s="39"/>
    </row>
    <row r="311" spans="1:41" s="40" customFormat="1" ht="39" x14ac:dyDescent="0.35">
      <c r="A311" s="25"/>
      <c r="B311" s="39"/>
      <c r="C311" s="1167"/>
      <c r="D311" s="160"/>
      <c r="E311" s="161"/>
      <c r="F311" s="180"/>
      <c r="G311" s="1125"/>
      <c r="H311" s="117"/>
      <c r="I311" s="118"/>
      <c r="J311" s="181"/>
      <c r="K311" s="66"/>
      <c r="L311" s="101" t="s">
        <v>391</v>
      </c>
      <c r="M311" s="123"/>
      <c r="N311" s="124"/>
      <c r="O311" s="327" t="s">
        <v>106</v>
      </c>
      <c r="P311" s="219"/>
      <c r="Q311" s="25"/>
      <c r="R311" s="99"/>
      <c r="S311" s="99"/>
      <c r="T311" s="99"/>
      <c r="U311" s="99"/>
      <c r="V311" s="99"/>
      <c r="W311" s="99"/>
      <c r="X311" s="99"/>
      <c r="Y311" s="99"/>
      <c r="Z311" s="99"/>
      <c r="AA311" s="99"/>
      <c r="AB311" s="99"/>
      <c r="AC311" s="99"/>
      <c r="AD311" s="99"/>
      <c r="AE311" s="99"/>
      <c r="AF311" s="99"/>
      <c r="AG311" s="99"/>
      <c r="AH311" s="99"/>
      <c r="AI311" s="99"/>
      <c r="AJ311" s="99"/>
      <c r="AK311" s="99"/>
      <c r="AL311" s="99"/>
      <c r="AM311" s="99"/>
      <c r="AN311" s="99"/>
      <c r="AO311" s="39"/>
    </row>
    <row r="312" spans="1:41" s="40" customFormat="1" ht="39.5" thickBot="1" x14ac:dyDescent="0.4">
      <c r="A312" s="25"/>
      <c r="B312" s="39"/>
      <c r="C312" s="1168"/>
      <c r="D312" s="220"/>
      <c r="E312" s="290"/>
      <c r="F312" s="222"/>
      <c r="G312" s="1116"/>
      <c r="H312" s="223"/>
      <c r="I312" s="224"/>
      <c r="J312" s="225"/>
      <c r="K312" s="226"/>
      <c r="L312" s="96" t="s">
        <v>392</v>
      </c>
      <c r="M312" s="228"/>
      <c r="N312" s="227"/>
      <c r="O312" s="447" t="s">
        <v>106</v>
      </c>
      <c r="P312" s="229"/>
      <c r="Q312" s="25"/>
      <c r="R312" s="99"/>
      <c r="S312" s="99"/>
      <c r="T312" s="99"/>
      <c r="U312" s="99"/>
      <c r="V312" s="99"/>
      <c r="W312" s="99"/>
      <c r="X312" s="99"/>
      <c r="Y312" s="99"/>
      <c r="Z312" s="99"/>
      <c r="AA312" s="99"/>
      <c r="AB312" s="99"/>
      <c r="AC312" s="99"/>
      <c r="AD312" s="99"/>
      <c r="AE312" s="99"/>
      <c r="AF312" s="99"/>
      <c r="AG312" s="99"/>
      <c r="AH312" s="99"/>
      <c r="AI312" s="99"/>
      <c r="AJ312" s="99"/>
      <c r="AK312" s="99"/>
      <c r="AL312" s="99"/>
      <c r="AM312" s="99"/>
      <c r="AN312" s="99"/>
      <c r="AO312" s="39"/>
    </row>
    <row r="313" spans="1:41" s="40" customFormat="1" ht="15" thickBot="1" x14ac:dyDescent="0.4">
      <c r="A313" s="25"/>
      <c r="B313" s="154"/>
      <c r="C313" s="253"/>
      <c r="D313" s="254">
        <v>6.3</v>
      </c>
      <c r="E313" s="255" t="s">
        <v>37</v>
      </c>
      <c r="F313" s="270"/>
      <c r="G313" s="257">
        <f>SUM(G314:G350)</f>
        <v>27</v>
      </c>
      <c r="H313" s="258">
        <f>SUM(H314:H350)</f>
        <v>10.25</v>
      </c>
      <c r="I313" s="259">
        <f>SUM(I314:I350)</f>
        <v>20.25</v>
      </c>
      <c r="J313" s="292" t="s">
        <v>224</v>
      </c>
      <c r="K313" s="261"/>
      <c r="L313" s="262"/>
      <c r="M313" s="263"/>
      <c r="N313" s="262"/>
      <c r="O313" s="446"/>
      <c r="P313" s="252"/>
      <c r="Q313" s="25"/>
      <c r="R313" s="99"/>
      <c r="S313" s="99"/>
      <c r="T313" s="99"/>
      <c r="U313" s="99"/>
      <c r="V313" s="99"/>
      <c r="W313" s="99"/>
      <c r="X313" s="99"/>
      <c r="Y313" s="99"/>
      <c r="Z313" s="99"/>
      <c r="AA313" s="99"/>
      <c r="AB313" s="99"/>
      <c r="AC313" s="99"/>
      <c r="AD313" s="99"/>
      <c r="AE313" s="99"/>
      <c r="AF313" s="99"/>
      <c r="AG313" s="99"/>
      <c r="AH313" s="99"/>
      <c r="AI313" s="99"/>
      <c r="AJ313" s="99"/>
      <c r="AK313" s="99"/>
      <c r="AL313" s="99"/>
      <c r="AM313" s="99"/>
      <c r="AN313" s="99"/>
      <c r="AO313" s="39"/>
    </row>
    <row r="314" spans="1:41" s="40" customFormat="1" x14ac:dyDescent="0.35">
      <c r="A314" s="25"/>
      <c r="B314" s="1122" t="s">
        <v>393</v>
      </c>
      <c r="C314" s="1166" t="s">
        <v>90</v>
      </c>
      <c r="D314" s="182"/>
      <c r="E314" s="183"/>
      <c r="F314" s="184"/>
      <c r="G314" s="1115">
        <v>3</v>
      </c>
      <c r="H314" s="185">
        <v>6.25E-2</v>
      </c>
      <c r="I314" s="186">
        <v>6.25E-2</v>
      </c>
      <c r="J314" s="187">
        <v>1</v>
      </c>
      <c r="K314" s="218" t="s">
        <v>394</v>
      </c>
      <c r="L314" s="188"/>
      <c r="M314" s="189"/>
      <c r="N314" s="188"/>
      <c r="O314" s="444" t="s">
        <v>90</v>
      </c>
      <c r="P314" s="190" t="s">
        <v>328</v>
      </c>
      <c r="Q314" s="25"/>
      <c r="R314" s="99"/>
      <c r="S314" s="99"/>
      <c r="T314" s="99"/>
      <c r="U314" s="99"/>
      <c r="V314" s="99"/>
      <c r="W314" s="99"/>
      <c r="X314" s="99"/>
      <c r="Y314" s="99"/>
      <c r="Z314" s="99"/>
      <c r="AA314" s="99"/>
      <c r="AB314" s="99"/>
      <c r="AC314" s="99"/>
      <c r="AD314" s="99"/>
      <c r="AE314" s="99"/>
      <c r="AF314" s="99"/>
      <c r="AG314" s="99"/>
      <c r="AH314" s="99"/>
      <c r="AI314" s="99"/>
      <c r="AJ314" s="99"/>
      <c r="AK314" s="99"/>
      <c r="AL314" s="99"/>
      <c r="AM314" s="99"/>
      <c r="AN314" s="99"/>
      <c r="AO314" s="39"/>
    </row>
    <row r="315" spans="1:41" s="40" customFormat="1" x14ac:dyDescent="0.35">
      <c r="A315" s="25"/>
      <c r="B315" s="1123"/>
      <c r="C315" s="1167"/>
      <c r="D315" s="52"/>
      <c r="E315" s="93"/>
      <c r="F315" s="54"/>
      <c r="G315" s="1125"/>
      <c r="H315" s="56">
        <v>6.25E-2</v>
      </c>
      <c r="I315" s="57">
        <v>6.25E-2</v>
      </c>
      <c r="J315" s="98">
        <v>1</v>
      </c>
      <c r="K315" s="59" t="s">
        <v>395</v>
      </c>
      <c r="L315" s="60"/>
      <c r="M315" s="61"/>
      <c r="N315" s="60"/>
      <c r="O315" s="328" t="s">
        <v>90</v>
      </c>
      <c r="P315" s="191" t="s">
        <v>328</v>
      </c>
      <c r="Q315" s="25"/>
      <c r="R315" s="99"/>
      <c r="S315" s="99"/>
      <c r="T315" s="99"/>
      <c r="U315" s="99"/>
      <c r="V315" s="99"/>
      <c r="W315" s="99"/>
      <c r="X315" s="99"/>
      <c r="Y315" s="99"/>
      <c r="Z315" s="99"/>
      <c r="AA315" s="99"/>
      <c r="AB315" s="99"/>
      <c r="AC315" s="99"/>
      <c r="AD315" s="99"/>
      <c r="AE315" s="99"/>
      <c r="AF315" s="99"/>
      <c r="AG315" s="99"/>
      <c r="AH315" s="99"/>
      <c r="AI315" s="99"/>
      <c r="AJ315" s="99"/>
      <c r="AK315" s="99"/>
      <c r="AL315" s="99"/>
      <c r="AM315" s="99"/>
      <c r="AN315" s="99"/>
      <c r="AO315" s="39"/>
    </row>
    <row r="316" spans="1:41" s="40" customFormat="1" x14ac:dyDescent="0.35">
      <c r="A316" s="25"/>
      <c r="B316" s="1123"/>
      <c r="C316" s="1167"/>
      <c r="D316" s="281"/>
      <c r="E316" s="93"/>
      <c r="F316" s="282"/>
      <c r="G316" s="1125"/>
      <c r="H316" s="283">
        <v>6.25E-2</v>
      </c>
      <c r="I316" s="284">
        <v>6.25E-2</v>
      </c>
      <c r="J316" s="285">
        <v>1</v>
      </c>
      <c r="K316" s="64" t="s">
        <v>396</v>
      </c>
      <c r="L316" s="120"/>
      <c r="M316" s="121"/>
      <c r="N316" s="120"/>
      <c r="O316" s="328" t="s">
        <v>90</v>
      </c>
      <c r="P316" s="329" t="s">
        <v>328</v>
      </c>
      <c r="Q316" s="25"/>
      <c r="R316" s="99"/>
      <c r="S316" s="99"/>
      <c r="T316" s="99"/>
      <c r="U316" s="99"/>
      <c r="V316" s="99"/>
      <c r="W316" s="99"/>
      <c r="X316" s="99"/>
      <c r="Y316" s="99"/>
      <c r="Z316" s="99"/>
      <c r="AA316" s="99"/>
      <c r="AB316" s="99"/>
      <c r="AC316" s="99"/>
      <c r="AD316" s="99"/>
      <c r="AE316" s="99"/>
      <c r="AF316" s="99"/>
      <c r="AG316" s="99"/>
      <c r="AH316" s="99"/>
      <c r="AI316" s="99"/>
      <c r="AJ316" s="99"/>
      <c r="AK316" s="99"/>
      <c r="AL316" s="99"/>
      <c r="AM316" s="99"/>
      <c r="AN316" s="99"/>
      <c r="AO316" s="39"/>
    </row>
    <row r="317" spans="1:41" s="40" customFormat="1" x14ac:dyDescent="0.35">
      <c r="A317" s="25"/>
      <c r="B317" s="1123"/>
      <c r="C317" s="1167"/>
      <c r="D317" s="281"/>
      <c r="E317" s="93"/>
      <c r="F317" s="282"/>
      <c r="G317" s="1125"/>
      <c r="H317" s="283">
        <v>6.25E-2</v>
      </c>
      <c r="I317" s="284">
        <v>6.25E-2</v>
      </c>
      <c r="J317" s="285">
        <v>1</v>
      </c>
      <c r="K317" s="64" t="s">
        <v>397</v>
      </c>
      <c r="L317" s="120"/>
      <c r="M317" s="121"/>
      <c r="N317" s="120"/>
      <c r="O317" s="328" t="s">
        <v>90</v>
      </c>
      <c r="P317" s="329" t="s">
        <v>328</v>
      </c>
      <c r="Q317" s="25"/>
      <c r="R317" s="99"/>
      <c r="S317" s="99"/>
      <c r="T317" s="99"/>
      <c r="U317" s="99"/>
      <c r="V317" s="99"/>
      <c r="W317" s="99"/>
      <c r="X317" s="99"/>
      <c r="Y317" s="99"/>
      <c r="Z317" s="99"/>
      <c r="AA317" s="99"/>
      <c r="AB317" s="99"/>
      <c r="AC317" s="99"/>
      <c r="AD317" s="99"/>
      <c r="AE317" s="99"/>
      <c r="AF317" s="99"/>
      <c r="AG317" s="99"/>
      <c r="AH317" s="99"/>
      <c r="AI317" s="99"/>
      <c r="AJ317" s="99"/>
      <c r="AK317" s="99"/>
      <c r="AL317" s="99"/>
      <c r="AM317" s="99"/>
      <c r="AN317" s="99"/>
      <c r="AO317" s="39"/>
    </row>
    <row r="318" spans="1:41" s="40" customFormat="1" x14ac:dyDescent="0.35">
      <c r="A318" s="25"/>
      <c r="B318" s="1123"/>
      <c r="C318" s="1167"/>
      <c r="D318" s="281"/>
      <c r="E318" s="93"/>
      <c r="F318" s="282"/>
      <c r="G318" s="1125"/>
      <c r="H318" s="283">
        <v>6.25E-2</v>
      </c>
      <c r="I318" s="284">
        <v>6.25E-2</v>
      </c>
      <c r="J318" s="285">
        <v>1</v>
      </c>
      <c r="K318" s="64" t="s">
        <v>398</v>
      </c>
      <c r="L318" s="120"/>
      <c r="M318" s="121"/>
      <c r="N318" s="120"/>
      <c r="O318" s="328" t="s">
        <v>90</v>
      </c>
      <c r="P318" s="329" t="s">
        <v>328</v>
      </c>
      <c r="Q318" s="25"/>
      <c r="R318" s="99"/>
      <c r="S318" s="99"/>
      <c r="T318" s="99"/>
      <c r="U318" s="99"/>
      <c r="V318" s="99"/>
      <c r="W318" s="99"/>
      <c r="X318" s="99"/>
      <c r="Y318" s="99"/>
      <c r="Z318" s="99"/>
      <c r="AA318" s="99"/>
      <c r="AB318" s="99"/>
      <c r="AC318" s="99"/>
      <c r="AD318" s="99"/>
      <c r="AE318" s="99"/>
      <c r="AF318" s="99"/>
      <c r="AG318" s="99"/>
      <c r="AH318" s="99"/>
      <c r="AI318" s="99"/>
      <c r="AJ318" s="99"/>
      <c r="AK318" s="99"/>
      <c r="AL318" s="99"/>
      <c r="AM318" s="99"/>
      <c r="AN318" s="99"/>
      <c r="AO318" s="39"/>
    </row>
    <row r="319" spans="1:41" s="40" customFormat="1" ht="26" x14ac:dyDescent="0.35">
      <c r="A319" s="25"/>
      <c r="B319" s="1123"/>
      <c r="C319" s="1167"/>
      <c r="D319" s="281"/>
      <c r="E319" s="93"/>
      <c r="F319" s="282"/>
      <c r="G319" s="1125"/>
      <c r="H319" s="283">
        <v>6.25E-2</v>
      </c>
      <c r="I319" s="284">
        <v>6.25E-2</v>
      </c>
      <c r="J319" s="285">
        <v>1</v>
      </c>
      <c r="K319" s="64" t="s">
        <v>399</v>
      </c>
      <c r="L319" s="120"/>
      <c r="M319" s="121"/>
      <c r="N319" s="120"/>
      <c r="O319" s="328" t="s">
        <v>90</v>
      </c>
      <c r="P319" s="329" t="s">
        <v>328</v>
      </c>
      <c r="Q319" s="25"/>
      <c r="R319" s="99"/>
      <c r="S319" s="99"/>
      <c r="T319" s="99"/>
      <c r="U319" s="99"/>
      <c r="V319" s="99"/>
      <c r="W319" s="99"/>
      <c r="X319" s="99"/>
      <c r="Y319" s="99"/>
      <c r="Z319" s="99"/>
      <c r="AA319" s="99"/>
      <c r="AB319" s="99"/>
      <c r="AC319" s="99"/>
      <c r="AD319" s="99"/>
      <c r="AE319" s="99"/>
      <c r="AF319" s="99"/>
      <c r="AG319" s="99"/>
      <c r="AH319" s="99"/>
      <c r="AI319" s="99"/>
      <c r="AJ319" s="99"/>
      <c r="AK319" s="99"/>
      <c r="AL319" s="99"/>
      <c r="AM319" s="99"/>
      <c r="AN319" s="99"/>
      <c r="AO319" s="39"/>
    </row>
    <row r="320" spans="1:41" s="40" customFormat="1" ht="26" x14ac:dyDescent="0.35">
      <c r="A320" s="25"/>
      <c r="B320" s="1123"/>
      <c r="C320" s="1167"/>
      <c r="D320" s="281"/>
      <c r="E320" s="93"/>
      <c r="F320" s="282"/>
      <c r="G320" s="1125"/>
      <c r="H320" s="283">
        <v>6.25E-2</v>
      </c>
      <c r="I320" s="284">
        <v>6.25E-2</v>
      </c>
      <c r="J320" s="285">
        <v>1</v>
      </c>
      <c r="K320" s="64" t="s">
        <v>400</v>
      </c>
      <c r="L320" s="120"/>
      <c r="M320" s="121"/>
      <c r="N320" s="120"/>
      <c r="O320" s="328" t="s">
        <v>90</v>
      </c>
      <c r="P320" s="329" t="s">
        <v>328</v>
      </c>
      <c r="Q320" s="25"/>
      <c r="R320" s="99"/>
      <c r="S320" s="99"/>
      <c r="T320" s="99"/>
      <c r="U320" s="99"/>
      <c r="V320" s="99"/>
      <c r="W320" s="99"/>
      <c r="X320" s="99"/>
      <c r="Y320" s="99"/>
      <c r="Z320" s="99"/>
      <c r="AA320" s="99"/>
      <c r="AB320" s="99"/>
      <c r="AC320" s="99"/>
      <c r="AD320" s="99"/>
      <c r="AE320" s="99"/>
      <c r="AF320" s="99"/>
      <c r="AG320" s="99"/>
      <c r="AH320" s="99"/>
      <c r="AI320" s="99"/>
      <c r="AJ320" s="99"/>
      <c r="AK320" s="99"/>
      <c r="AL320" s="99"/>
      <c r="AM320" s="99"/>
      <c r="AN320" s="99"/>
      <c r="AO320" s="39"/>
    </row>
    <row r="321" spans="1:41" s="40" customFormat="1" ht="26" x14ac:dyDescent="0.35">
      <c r="A321" s="25"/>
      <c r="B321" s="1123"/>
      <c r="C321" s="1167"/>
      <c r="D321" s="281"/>
      <c r="E321" s="93"/>
      <c r="F321" s="282"/>
      <c r="G321" s="1125"/>
      <c r="H321" s="283">
        <v>6.25E-2</v>
      </c>
      <c r="I321" s="284">
        <v>6.25E-2</v>
      </c>
      <c r="J321" s="285">
        <v>1</v>
      </c>
      <c r="K321" s="64" t="s">
        <v>401</v>
      </c>
      <c r="L321" s="120"/>
      <c r="M321" s="121"/>
      <c r="N321" s="120"/>
      <c r="O321" s="328" t="s">
        <v>90</v>
      </c>
      <c r="P321" s="329" t="s">
        <v>328</v>
      </c>
      <c r="Q321" s="25"/>
      <c r="R321" s="99"/>
      <c r="S321" s="99"/>
      <c r="T321" s="99"/>
      <c r="U321" s="99"/>
      <c r="V321" s="99"/>
      <c r="W321" s="99"/>
      <c r="X321" s="99"/>
      <c r="Y321" s="99"/>
      <c r="Z321" s="99"/>
      <c r="AA321" s="99"/>
      <c r="AB321" s="99"/>
      <c r="AC321" s="99"/>
      <c r="AD321" s="99"/>
      <c r="AE321" s="99"/>
      <c r="AF321" s="99"/>
      <c r="AG321" s="99"/>
      <c r="AH321" s="99"/>
      <c r="AI321" s="99"/>
      <c r="AJ321" s="99"/>
      <c r="AK321" s="99"/>
      <c r="AL321" s="99"/>
      <c r="AM321" s="99"/>
      <c r="AN321" s="99"/>
      <c r="AO321" s="39"/>
    </row>
    <row r="322" spans="1:41" s="40" customFormat="1" x14ac:dyDescent="0.35">
      <c r="A322" s="25"/>
      <c r="B322" s="1123"/>
      <c r="C322" s="1167"/>
      <c r="D322" s="281"/>
      <c r="E322" s="93"/>
      <c r="F322" s="282"/>
      <c r="G322" s="1125"/>
      <c r="H322" s="283"/>
      <c r="I322" s="284">
        <v>1</v>
      </c>
      <c r="J322" s="285">
        <v>8</v>
      </c>
      <c r="K322" s="64" t="s">
        <v>402</v>
      </c>
      <c r="L322" s="120"/>
      <c r="M322" s="121"/>
      <c r="N322" s="120"/>
      <c r="O322" s="328" t="s">
        <v>90</v>
      </c>
      <c r="P322" s="329"/>
      <c r="Q322" s="25"/>
      <c r="R322" s="99"/>
      <c r="S322" s="99"/>
      <c r="T322" s="99"/>
      <c r="U322" s="99"/>
      <c r="V322" s="99"/>
      <c r="W322" s="99"/>
      <c r="X322" s="99"/>
      <c r="Y322" s="99"/>
      <c r="Z322" s="99"/>
      <c r="AA322" s="99"/>
      <c r="AB322" s="99"/>
      <c r="AC322" s="99"/>
      <c r="AD322" s="99"/>
      <c r="AE322" s="99"/>
      <c r="AF322" s="99"/>
      <c r="AG322" s="99"/>
      <c r="AH322" s="99"/>
      <c r="AI322" s="99"/>
      <c r="AJ322" s="99"/>
      <c r="AK322" s="99"/>
      <c r="AL322" s="99"/>
      <c r="AM322" s="99"/>
      <c r="AN322" s="99"/>
      <c r="AO322" s="39"/>
    </row>
    <row r="323" spans="1:41" s="40" customFormat="1" x14ac:dyDescent="0.35">
      <c r="A323" s="25"/>
      <c r="B323" s="1123"/>
      <c r="C323" s="1167"/>
      <c r="D323" s="281"/>
      <c r="E323" s="93"/>
      <c r="F323" s="282"/>
      <c r="G323" s="1125"/>
      <c r="H323" s="283"/>
      <c r="I323" s="284">
        <f>SUM(72/8)</f>
        <v>9</v>
      </c>
      <c r="J323" s="285">
        <v>72</v>
      </c>
      <c r="K323" s="64" t="s">
        <v>403</v>
      </c>
      <c r="L323" s="120"/>
      <c r="M323" s="121"/>
      <c r="N323" s="120"/>
      <c r="O323" s="328" t="s">
        <v>90</v>
      </c>
      <c r="P323" s="329"/>
      <c r="Q323" s="25"/>
      <c r="R323" s="99"/>
      <c r="S323" s="99"/>
      <c r="T323" s="99"/>
      <c r="U323" s="99"/>
      <c r="V323" s="99"/>
      <c r="W323" s="99"/>
      <c r="X323" s="99"/>
      <c r="Y323" s="99"/>
      <c r="Z323" s="99"/>
      <c r="AA323" s="99"/>
      <c r="AB323" s="99"/>
      <c r="AC323" s="99"/>
      <c r="AD323" s="99"/>
      <c r="AE323" s="99"/>
      <c r="AF323" s="99"/>
      <c r="AG323" s="99"/>
      <c r="AH323" s="99"/>
      <c r="AI323" s="99"/>
      <c r="AJ323" s="99"/>
      <c r="AK323" s="99"/>
      <c r="AL323" s="99"/>
      <c r="AM323" s="99"/>
      <c r="AN323" s="99"/>
      <c r="AO323" s="39"/>
    </row>
    <row r="324" spans="1:41" s="40" customFormat="1" ht="15" thickBot="1" x14ac:dyDescent="0.4">
      <c r="A324" s="25"/>
      <c r="B324" s="1123"/>
      <c r="C324" s="1168"/>
      <c r="D324" s="192"/>
      <c r="E324" s="233"/>
      <c r="F324" s="194"/>
      <c r="G324" s="1116"/>
      <c r="H324" s="195"/>
      <c r="I324" s="196"/>
      <c r="J324" s="197"/>
      <c r="K324" s="204"/>
      <c r="L324" s="198"/>
      <c r="M324" s="199"/>
      <c r="N324" s="198"/>
      <c r="O324" s="328" t="s">
        <v>90</v>
      </c>
      <c r="P324" s="200"/>
      <c r="Q324" s="25"/>
      <c r="R324" s="99"/>
      <c r="S324" s="99"/>
      <c r="T324" s="99"/>
      <c r="U324" s="99"/>
      <c r="V324" s="99"/>
      <c r="W324" s="99"/>
      <c r="X324" s="99"/>
      <c r="Y324" s="99"/>
      <c r="Z324" s="99"/>
      <c r="AA324" s="99"/>
      <c r="AB324" s="99"/>
      <c r="AC324" s="99"/>
      <c r="AD324" s="99"/>
      <c r="AE324" s="99"/>
      <c r="AF324" s="99"/>
      <c r="AG324" s="99"/>
      <c r="AH324" s="99"/>
      <c r="AI324" s="99"/>
      <c r="AJ324" s="99"/>
      <c r="AK324" s="99"/>
      <c r="AL324" s="99"/>
      <c r="AM324" s="99"/>
      <c r="AN324" s="99"/>
      <c r="AO324" s="39"/>
    </row>
    <row r="325" spans="1:41" s="40" customFormat="1" x14ac:dyDescent="0.35">
      <c r="A325" s="25"/>
      <c r="B325" s="1123"/>
      <c r="C325" s="1166" t="s">
        <v>93</v>
      </c>
      <c r="D325" s="182"/>
      <c r="E325" s="183"/>
      <c r="F325" s="184"/>
      <c r="G325" s="1115">
        <v>3</v>
      </c>
      <c r="H325" s="185"/>
      <c r="I325" s="186"/>
      <c r="J325" s="187"/>
      <c r="K325" s="218"/>
      <c r="L325" s="188"/>
      <c r="M325" s="189"/>
      <c r="N325" s="188"/>
      <c r="O325" s="444" t="s">
        <v>93</v>
      </c>
      <c r="P325" s="190"/>
      <c r="Q325" s="25"/>
      <c r="R325" s="99"/>
      <c r="S325" s="99"/>
      <c r="T325" s="99"/>
      <c r="U325" s="99"/>
      <c r="V325" s="99"/>
      <c r="W325" s="99"/>
      <c r="X325" s="99"/>
      <c r="Y325" s="99"/>
      <c r="Z325" s="99"/>
      <c r="AA325" s="99"/>
      <c r="AB325" s="99"/>
      <c r="AC325" s="99"/>
      <c r="AD325" s="99"/>
      <c r="AE325" s="99"/>
      <c r="AF325" s="99"/>
      <c r="AG325" s="99"/>
      <c r="AH325" s="99"/>
      <c r="AI325" s="99"/>
      <c r="AJ325" s="99"/>
      <c r="AK325" s="99"/>
      <c r="AL325" s="99"/>
      <c r="AM325" s="99"/>
      <c r="AN325" s="99"/>
      <c r="AO325" s="39"/>
    </row>
    <row r="326" spans="1:41" s="40" customFormat="1" ht="26" x14ac:dyDescent="0.35">
      <c r="A326" s="25"/>
      <c r="B326" s="1123"/>
      <c r="C326" s="1167"/>
      <c r="D326" s="52"/>
      <c r="E326" s="93"/>
      <c r="F326" s="54"/>
      <c r="G326" s="1125"/>
      <c r="H326" s="56">
        <v>6.75</v>
      </c>
      <c r="I326" s="57">
        <v>6.75</v>
      </c>
      <c r="J326" s="98">
        <v>3</v>
      </c>
      <c r="K326" s="59" t="s">
        <v>404</v>
      </c>
      <c r="L326" s="60"/>
      <c r="M326" s="61"/>
      <c r="N326" s="60"/>
      <c r="O326" s="328" t="s">
        <v>93</v>
      </c>
      <c r="P326" s="191" t="s">
        <v>405</v>
      </c>
      <c r="Q326" s="25"/>
      <c r="R326" s="99"/>
      <c r="S326" s="99"/>
      <c r="T326" s="99"/>
      <c r="U326" s="99"/>
      <c r="V326" s="99"/>
      <c r="W326" s="99"/>
      <c r="X326" s="99"/>
      <c r="Y326" s="99"/>
      <c r="Z326" s="99"/>
      <c r="AA326" s="99"/>
      <c r="AB326" s="99"/>
      <c r="AC326" s="99"/>
      <c r="AD326" s="99"/>
      <c r="AE326" s="99"/>
      <c r="AF326" s="99"/>
      <c r="AG326" s="99"/>
      <c r="AH326" s="99"/>
      <c r="AI326" s="99"/>
      <c r="AJ326" s="99"/>
      <c r="AK326" s="99"/>
      <c r="AL326" s="99"/>
      <c r="AM326" s="99"/>
      <c r="AN326" s="99"/>
      <c r="AO326" s="39"/>
    </row>
    <row r="327" spans="1:41" s="40" customFormat="1" ht="15" thickBot="1" x14ac:dyDescent="0.4">
      <c r="A327" s="25"/>
      <c r="B327" s="1123"/>
      <c r="C327" s="1168"/>
      <c r="D327" s="192"/>
      <c r="E327" s="233"/>
      <c r="F327" s="194"/>
      <c r="G327" s="1116"/>
      <c r="H327" s="195"/>
      <c r="I327" s="196"/>
      <c r="J327" s="197"/>
      <c r="K327" s="204"/>
      <c r="L327" s="204"/>
      <c r="M327" s="199"/>
      <c r="N327" s="198"/>
      <c r="O327" s="445" t="s">
        <v>93</v>
      </c>
      <c r="P327" s="200"/>
      <c r="Q327" s="25"/>
      <c r="R327" s="99"/>
      <c r="S327" s="99"/>
      <c r="T327" s="99"/>
      <c r="U327" s="99"/>
      <c r="V327" s="99"/>
      <c r="W327" s="99"/>
      <c r="X327" s="99"/>
      <c r="Y327" s="99"/>
      <c r="Z327" s="99"/>
      <c r="AA327" s="99"/>
      <c r="AB327" s="99"/>
      <c r="AC327" s="99"/>
      <c r="AD327" s="99"/>
      <c r="AE327" s="99"/>
      <c r="AF327" s="99"/>
      <c r="AG327" s="99"/>
      <c r="AH327" s="99"/>
      <c r="AI327" s="99"/>
      <c r="AJ327" s="99"/>
      <c r="AK327" s="99"/>
      <c r="AL327" s="99"/>
      <c r="AM327" s="99"/>
      <c r="AN327" s="99"/>
      <c r="AO327" s="39"/>
    </row>
    <row r="328" spans="1:41" s="40" customFormat="1" x14ac:dyDescent="0.35">
      <c r="A328" s="25"/>
      <c r="B328" s="1123"/>
      <c r="C328" s="1166" t="s">
        <v>122</v>
      </c>
      <c r="D328" s="182"/>
      <c r="E328" s="183"/>
      <c r="F328" s="184"/>
      <c r="G328" s="1115">
        <v>1</v>
      </c>
      <c r="H328" s="185"/>
      <c r="I328" s="186"/>
      <c r="J328" s="187"/>
      <c r="K328" s="280" t="s">
        <v>406</v>
      </c>
      <c r="L328" s="218"/>
      <c r="M328" s="189"/>
      <c r="N328" s="188"/>
      <c r="O328" s="444" t="s">
        <v>122</v>
      </c>
      <c r="P328" s="190"/>
      <c r="Q328" s="25"/>
      <c r="R328" s="99"/>
      <c r="S328" s="99"/>
      <c r="T328" s="99"/>
      <c r="U328" s="99"/>
      <c r="V328" s="99"/>
      <c r="W328" s="99"/>
      <c r="X328" s="99"/>
      <c r="Y328" s="99"/>
      <c r="Z328" s="99"/>
      <c r="AA328" s="99"/>
      <c r="AB328" s="99"/>
      <c r="AC328" s="99"/>
      <c r="AD328" s="99"/>
      <c r="AE328" s="99"/>
      <c r="AF328" s="99"/>
      <c r="AG328" s="99"/>
      <c r="AH328" s="99"/>
      <c r="AI328" s="99"/>
      <c r="AJ328" s="99"/>
      <c r="AK328" s="99"/>
      <c r="AL328" s="99"/>
      <c r="AM328" s="99"/>
      <c r="AN328" s="99"/>
      <c r="AO328" s="39"/>
    </row>
    <row r="329" spans="1:41" s="40" customFormat="1" ht="15" thickBot="1" x14ac:dyDescent="0.4">
      <c r="A329" s="25"/>
      <c r="B329" s="1123"/>
      <c r="C329" s="1168"/>
      <c r="D329" s="192"/>
      <c r="E329" s="233"/>
      <c r="F329" s="194"/>
      <c r="G329" s="1116"/>
      <c r="H329" s="195"/>
      <c r="I329" s="196"/>
      <c r="J329" s="197"/>
      <c r="K329" s="278" t="s">
        <v>407</v>
      </c>
      <c r="L329" s="198"/>
      <c r="M329" s="199"/>
      <c r="N329" s="198"/>
      <c r="O329" s="445" t="s">
        <v>122</v>
      </c>
      <c r="P329" s="200"/>
      <c r="Q329" s="25"/>
      <c r="R329" s="99"/>
      <c r="S329" s="99"/>
      <c r="T329" s="99"/>
      <c r="U329" s="99"/>
      <c r="V329" s="99"/>
      <c r="W329" s="99"/>
      <c r="X329" s="99"/>
      <c r="Y329" s="99"/>
      <c r="Z329" s="99"/>
      <c r="AA329" s="99"/>
      <c r="AB329" s="99"/>
      <c r="AC329" s="99"/>
      <c r="AD329" s="99"/>
      <c r="AE329" s="99"/>
      <c r="AF329" s="99"/>
      <c r="AG329" s="99"/>
      <c r="AH329" s="99"/>
      <c r="AI329" s="99"/>
      <c r="AJ329" s="99"/>
      <c r="AK329" s="99"/>
      <c r="AL329" s="99"/>
      <c r="AM329" s="99"/>
      <c r="AN329" s="99"/>
      <c r="AO329" s="39"/>
    </row>
    <row r="330" spans="1:41" s="40" customFormat="1" x14ac:dyDescent="0.35">
      <c r="A330" s="25"/>
      <c r="B330" s="1123"/>
      <c r="C330" s="1166" t="s">
        <v>124</v>
      </c>
      <c r="D330" s="182"/>
      <c r="E330" s="183"/>
      <c r="F330" s="184"/>
      <c r="G330" s="1115">
        <v>1</v>
      </c>
      <c r="H330" s="185"/>
      <c r="I330" s="186"/>
      <c r="J330" s="187"/>
      <c r="K330" s="218"/>
      <c r="L330" s="188"/>
      <c r="M330" s="189"/>
      <c r="N330" s="188"/>
      <c r="O330" s="444" t="s">
        <v>124</v>
      </c>
      <c r="P330" s="190"/>
      <c r="Q330" s="25"/>
      <c r="R330" s="99"/>
      <c r="S330" s="99"/>
      <c r="T330" s="99"/>
      <c r="U330" s="99"/>
      <c r="V330" s="99"/>
      <c r="W330" s="99"/>
      <c r="X330" s="99"/>
      <c r="Y330" s="99"/>
      <c r="Z330" s="99"/>
      <c r="AA330" s="99"/>
      <c r="AB330" s="99"/>
      <c r="AC330" s="99"/>
      <c r="AD330" s="99"/>
      <c r="AE330" s="99"/>
      <c r="AF330" s="99"/>
      <c r="AG330" s="99"/>
      <c r="AH330" s="99"/>
      <c r="AI330" s="99"/>
      <c r="AJ330" s="99"/>
      <c r="AK330" s="99"/>
      <c r="AL330" s="99"/>
      <c r="AM330" s="99"/>
      <c r="AN330" s="99"/>
      <c r="AO330" s="39"/>
    </row>
    <row r="331" spans="1:41" s="40" customFormat="1" ht="15" thickBot="1" x14ac:dyDescent="0.4">
      <c r="A331" s="25"/>
      <c r="B331" s="1123"/>
      <c r="C331" s="1168"/>
      <c r="D331" s="192"/>
      <c r="E331" s="233"/>
      <c r="F331" s="194"/>
      <c r="G331" s="1116"/>
      <c r="H331" s="195"/>
      <c r="I331" s="196"/>
      <c r="J331" s="197"/>
      <c r="K331" s="204"/>
      <c r="L331" s="198"/>
      <c r="M331" s="199"/>
      <c r="N331" s="198"/>
      <c r="O331" s="445" t="s">
        <v>124</v>
      </c>
      <c r="P331" s="200"/>
      <c r="Q331" s="25"/>
      <c r="R331" s="99"/>
      <c r="S331" s="99"/>
      <c r="T331" s="99"/>
      <c r="U331" s="99"/>
      <c r="V331" s="99"/>
      <c r="W331" s="99"/>
      <c r="X331" s="99"/>
      <c r="Y331" s="99"/>
      <c r="Z331" s="99"/>
      <c r="AA331" s="99"/>
      <c r="AB331" s="99"/>
      <c r="AC331" s="99"/>
      <c r="AD331" s="99"/>
      <c r="AE331" s="99"/>
      <c r="AF331" s="99"/>
      <c r="AG331" s="99"/>
      <c r="AH331" s="99"/>
      <c r="AI331" s="99"/>
      <c r="AJ331" s="99"/>
      <c r="AK331" s="99"/>
      <c r="AL331" s="99"/>
      <c r="AM331" s="99"/>
      <c r="AN331" s="99"/>
      <c r="AO331" s="39"/>
    </row>
    <row r="332" spans="1:41" s="40" customFormat="1" x14ac:dyDescent="0.35">
      <c r="A332" s="25"/>
      <c r="B332" s="1123"/>
      <c r="C332" s="1166" t="s">
        <v>128</v>
      </c>
      <c r="D332" s="182"/>
      <c r="E332" s="183"/>
      <c r="F332" s="184"/>
      <c r="G332" s="1115">
        <v>3</v>
      </c>
      <c r="H332" s="185">
        <v>1</v>
      </c>
      <c r="I332" s="186">
        <v>1</v>
      </c>
      <c r="J332" s="187">
        <v>8</v>
      </c>
      <c r="K332" s="218" t="s">
        <v>408</v>
      </c>
      <c r="L332" s="188"/>
      <c r="M332" s="189" t="s">
        <v>409</v>
      </c>
      <c r="N332" s="188" t="s">
        <v>119</v>
      </c>
      <c r="O332" s="444" t="s">
        <v>128</v>
      </c>
      <c r="P332" s="190" t="s">
        <v>328</v>
      </c>
      <c r="Q332" s="25"/>
      <c r="R332" s="99"/>
      <c r="S332" s="99"/>
      <c r="T332" s="99"/>
      <c r="U332" s="99"/>
      <c r="V332" s="99"/>
      <c r="W332" s="99"/>
      <c r="X332" s="99"/>
      <c r="Y332" s="99"/>
      <c r="Z332" s="99"/>
      <c r="AA332" s="99"/>
      <c r="AB332" s="99"/>
      <c r="AC332" s="99"/>
      <c r="AD332" s="99"/>
      <c r="AE332" s="99"/>
      <c r="AF332" s="99"/>
      <c r="AG332" s="99"/>
      <c r="AH332" s="99"/>
      <c r="AI332" s="99"/>
      <c r="AJ332" s="99"/>
      <c r="AK332" s="99"/>
      <c r="AL332" s="99"/>
      <c r="AM332" s="99"/>
      <c r="AN332" s="99"/>
      <c r="AO332" s="39"/>
    </row>
    <row r="333" spans="1:41" s="40" customFormat="1" x14ac:dyDescent="0.35">
      <c r="A333" s="25"/>
      <c r="B333" s="1123"/>
      <c r="C333" s="1167"/>
      <c r="D333" s="52"/>
      <c r="E333" s="93"/>
      <c r="F333" s="54"/>
      <c r="G333" s="1125"/>
      <c r="H333" s="56">
        <v>1</v>
      </c>
      <c r="I333" s="57">
        <v>1</v>
      </c>
      <c r="J333" s="98">
        <v>8</v>
      </c>
      <c r="K333" s="59" t="s">
        <v>410</v>
      </c>
      <c r="L333" s="60"/>
      <c r="M333" s="61"/>
      <c r="N333" s="60"/>
      <c r="O333" s="328" t="s">
        <v>128</v>
      </c>
      <c r="P333" s="191" t="s">
        <v>411</v>
      </c>
      <c r="Q333" s="25"/>
      <c r="R333" s="99"/>
      <c r="S333" s="99"/>
      <c r="T333" s="99"/>
      <c r="U333" s="99"/>
      <c r="V333" s="99"/>
      <c r="W333" s="99"/>
      <c r="X333" s="99"/>
      <c r="Y333" s="99"/>
      <c r="Z333" s="99"/>
      <c r="AA333" s="99"/>
      <c r="AB333" s="99"/>
      <c r="AC333" s="99"/>
      <c r="AD333" s="99"/>
      <c r="AE333" s="99"/>
      <c r="AF333" s="99"/>
      <c r="AG333" s="99"/>
      <c r="AH333" s="99"/>
      <c r="AI333" s="99"/>
      <c r="AJ333" s="99"/>
      <c r="AK333" s="99"/>
      <c r="AL333" s="99"/>
      <c r="AM333" s="99"/>
      <c r="AN333" s="99"/>
      <c r="AO333" s="39"/>
    </row>
    <row r="334" spans="1:41" s="40" customFormat="1" ht="15" thickBot="1" x14ac:dyDescent="0.4">
      <c r="A334" s="25"/>
      <c r="B334" s="1123"/>
      <c r="C334" s="1168"/>
      <c r="D334" s="192"/>
      <c r="E334" s="233"/>
      <c r="F334" s="194"/>
      <c r="G334" s="1116"/>
      <c r="H334" s="195">
        <v>1</v>
      </c>
      <c r="I334" s="196">
        <v>1</v>
      </c>
      <c r="J334" s="197">
        <v>8</v>
      </c>
      <c r="K334" s="204" t="s">
        <v>412</v>
      </c>
      <c r="L334" s="198"/>
      <c r="M334" s="199"/>
      <c r="N334" s="198"/>
      <c r="O334" s="445" t="s">
        <v>128</v>
      </c>
      <c r="P334" s="200" t="s">
        <v>328</v>
      </c>
      <c r="Q334" s="25"/>
      <c r="R334" s="99"/>
      <c r="S334" s="99"/>
      <c r="T334" s="99"/>
      <c r="U334" s="99"/>
      <c r="V334" s="99"/>
      <c r="W334" s="99"/>
      <c r="X334" s="99"/>
      <c r="Y334" s="99"/>
      <c r="Z334" s="99"/>
      <c r="AA334" s="99"/>
      <c r="AB334" s="99"/>
      <c r="AC334" s="99"/>
      <c r="AD334" s="99"/>
      <c r="AE334" s="99"/>
      <c r="AF334" s="99"/>
      <c r="AG334" s="99"/>
      <c r="AH334" s="99"/>
      <c r="AI334" s="99"/>
      <c r="AJ334" s="99"/>
      <c r="AK334" s="99"/>
      <c r="AL334" s="99"/>
      <c r="AM334" s="99"/>
      <c r="AN334" s="99"/>
      <c r="AO334" s="39"/>
    </row>
    <row r="335" spans="1:41" s="40" customFormat="1" x14ac:dyDescent="0.35">
      <c r="A335" s="25"/>
      <c r="B335" s="1123"/>
      <c r="C335" s="1166" t="s">
        <v>95</v>
      </c>
      <c r="D335" s="182"/>
      <c r="E335" s="183"/>
      <c r="F335" s="184"/>
      <c r="G335" s="1115">
        <v>3</v>
      </c>
      <c r="H335" s="185"/>
      <c r="I335" s="186"/>
      <c r="J335" s="187"/>
      <c r="K335" s="218"/>
      <c r="L335" s="188"/>
      <c r="M335" s="189"/>
      <c r="N335" s="188"/>
      <c r="O335" s="444" t="s">
        <v>95</v>
      </c>
      <c r="P335" s="190"/>
      <c r="Q335" s="25"/>
      <c r="R335" s="99"/>
      <c r="S335" s="99"/>
      <c r="T335" s="99"/>
      <c r="U335" s="99"/>
      <c r="V335" s="99"/>
      <c r="W335" s="99"/>
      <c r="X335" s="99"/>
      <c r="Y335" s="99"/>
      <c r="Z335" s="99"/>
      <c r="AA335" s="99"/>
      <c r="AB335" s="99"/>
      <c r="AC335" s="99"/>
      <c r="AD335" s="99"/>
      <c r="AE335" s="99"/>
      <c r="AF335" s="99"/>
      <c r="AG335" s="99"/>
      <c r="AH335" s="99"/>
      <c r="AI335" s="99"/>
      <c r="AJ335" s="99"/>
      <c r="AK335" s="99"/>
      <c r="AL335" s="99"/>
      <c r="AM335" s="99"/>
      <c r="AN335" s="99"/>
      <c r="AO335" s="39"/>
    </row>
    <row r="336" spans="1:41" s="40" customFormat="1" x14ac:dyDescent="0.35">
      <c r="A336" s="25"/>
      <c r="B336" s="1123"/>
      <c r="C336" s="1167"/>
      <c r="D336" s="52"/>
      <c r="E336" s="93"/>
      <c r="F336" s="54"/>
      <c r="G336" s="1125"/>
      <c r="H336" s="56"/>
      <c r="I336" s="57"/>
      <c r="J336" s="98"/>
      <c r="K336" s="59"/>
      <c r="L336" s="60"/>
      <c r="M336" s="61"/>
      <c r="N336" s="60"/>
      <c r="O336" s="328" t="s">
        <v>95</v>
      </c>
      <c r="P336" s="191"/>
      <c r="Q336" s="25"/>
      <c r="R336" s="99"/>
      <c r="S336" s="99"/>
      <c r="T336" s="99"/>
      <c r="U336" s="99"/>
      <c r="V336" s="99"/>
      <c r="W336" s="99"/>
      <c r="X336" s="99"/>
      <c r="Y336" s="99"/>
      <c r="Z336" s="99"/>
      <c r="AA336" s="99"/>
      <c r="AB336" s="99"/>
      <c r="AC336" s="99"/>
      <c r="AD336" s="99"/>
      <c r="AE336" s="99"/>
      <c r="AF336" s="99"/>
      <c r="AG336" s="99"/>
      <c r="AH336" s="99"/>
      <c r="AI336" s="99"/>
      <c r="AJ336" s="99"/>
      <c r="AK336" s="99"/>
      <c r="AL336" s="99"/>
      <c r="AM336" s="99"/>
      <c r="AN336" s="99"/>
      <c r="AO336" s="39"/>
    </row>
    <row r="337" spans="1:41" s="40" customFormat="1" ht="15" thickBot="1" x14ac:dyDescent="0.4">
      <c r="A337" s="25"/>
      <c r="B337" s="1123"/>
      <c r="C337" s="1168"/>
      <c r="D337" s="192"/>
      <c r="E337" s="233"/>
      <c r="F337" s="194"/>
      <c r="G337" s="1116"/>
      <c r="H337" s="195"/>
      <c r="I337" s="196"/>
      <c r="J337" s="197"/>
      <c r="K337" s="204"/>
      <c r="L337" s="198"/>
      <c r="M337" s="199"/>
      <c r="N337" s="198"/>
      <c r="O337" s="445" t="s">
        <v>95</v>
      </c>
      <c r="P337" s="200"/>
      <c r="Q337" s="25"/>
      <c r="R337" s="99"/>
      <c r="S337" s="99"/>
      <c r="T337" s="99"/>
      <c r="U337" s="99"/>
      <c r="V337" s="99"/>
      <c r="W337" s="99"/>
      <c r="X337" s="99"/>
      <c r="Y337" s="99"/>
      <c r="Z337" s="99"/>
      <c r="AA337" s="99"/>
      <c r="AB337" s="99"/>
      <c r="AC337" s="99"/>
      <c r="AD337" s="99"/>
      <c r="AE337" s="99"/>
      <c r="AF337" s="99"/>
      <c r="AG337" s="99"/>
      <c r="AH337" s="99"/>
      <c r="AI337" s="99"/>
      <c r="AJ337" s="99"/>
      <c r="AK337" s="99"/>
      <c r="AL337" s="99"/>
      <c r="AM337" s="99"/>
      <c r="AN337" s="99"/>
      <c r="AO337" s="39"/>
    </row>
    <row r="338" spans="1:41" s="40" customFormat="1" x14ac:dyDescent="0.35">
      <c r="A338" s="25"/>
      <c r="B338" s="1123"/>
      <c r="C338" s="1166" t="s">
        <v>98</v>
      </c>
      <c r="D338" s="182"/>
      <c r="E338" s="183"/>
      <c r="F338" s="184"/>
      <c r="G338" s="1115">
        <v>3</v>
      </c>
      <c r="H338" s="185"/>
      <c r="I338" s="186"/>
      <c r="J338" s="187"/>
      <c r="K338" s="218"/>
      <c r="L338" s="188"/>
      <c r="M338" s="189"/>
      <c r="N338" s="188"/>
      <c r="O338" s="444" t="s">
        <v>98</v>
      </c>
      <c r="P338" s="190"/>
      <c r="Q338" s="25"/>
      <c r="R338" s="99"/>
      <c r="S338" s="99"/>
      <c r="T338" s="99"/>
      <c r="U338" s="99"/>
      <c r="V338" s="99"/>
      <c r="W338" s="99"/>
      <c r="X338" s="99"/>
      <c r="Y338" s="99"/>
      <c r="Z338" s="99"/>
      <c r="AA338" s="99"/>
      <c r="AB338" s="99"/>
      <c r="AC338" s="99"/>
      <c r="AD338" s="99"/>
      <c r="AE338" s="99"/>
      <c r="AF338" s="99"/>
      <c r="AG338" s="99"/>
      <c r="AH338" s="99"/>
      <c r="AI338" s="99"/>
      <c r="AJ338" s="99"/>
      <c r="AK338" s="99"/>
      <c r="AL338" s="99"/>
      <c r="AM338" s="99"/>
      <c r="AN338" s="99"/>
      <c r="AO338" s="39"/>
    </row>
    <row r="339" spans="1:41" s="40" customFormat="1" x14ac:dyDescent="0.35">
      <c r="A339" s="25"/>
      <c r="B339" s="1123"/>
      <c r="C339" s="1167"/>
      <c r="D339" s="52"/>
      <c r="E339" s="93"/>
      <c r="F339" s="54"/>
      <c r="G339" s="1125"/>
      <c r="H339" s="56"/>
      <c r="I339" s="57"/>
      <c r="J339" s="98"/>
      <c r="K339" s="59"/>
      <c r="L339" s="60"/>
      <c r="M339" s="61"/>
      <c r="N339" s="60"/>
      <c r="O339" s="328" t="s">
        <v>98</v>
      </c>
      <c r="P339" s="191"/>
      <c r="Q339" s="25"/>
      <c r="R339" s="99"/>
      <c r="S339" s="99"/>
      <c r="T339" s="99"/>
      <c r="U339" s="99"/>
      <c r="V339" s="99"/>
      <c r="W339" s="99"/>
      <c r="X339" s="99"/>
      <c r="Y339" s="99"/>
      <c r="Z339" s="99"/>
      <c r="AA339" s="99"/>
      <c r="AB339" s="99"/>
      <c r="AC339" s="99"/>
      <c r="AD339" s="99"/>
      <c r="AE339" s="99"/>
      <c r="AF339" s="99"/>
      <c r="AG339" s="99"/>
      <c r="AH339" s="99"/>
      <c r="AI339" s="99"/>
      <c r="AJ339" s="99"/>
      <c r="AK339" s="99"/>
      <c r="AL339" s="99"/>
      <c r="AM339" s="99"/>
      <c r="AN339" s="99"/>
      <c r="AO339" s="39"/>
    </row>
    <row r="340" spans="1:41" s="40" customFormat="1" ht="15" thickBot="1" x14ac:dyDescent="0.4">
      <c r="A340" s="25"/>
      <c r="B340" s="1123"/>
      <c r="C340" s="1168"/>
      <c r="D340" s="192"/>
      <c r="E340" s="233"/>
      <c r="F340" s="194"/>
      <c r="G340" s="1116"/>
      <c r="H340" s="195"/>
      <c r="I340" s="196"/>
      <c r="J340" s="197"/>
      <c r="K340" s="204"/>
      <c r="L340" s="198"/>
      <c r="M340" s="199"/>
      <c r="N340" s="198"/>
      <c r="O340" s="445" t="s">
        <v>98</v>
      </c>
      <c r="P340" s="200"/>
      <c r="Q340" s="25"/>
      <c r="R340" s="99"/>
      <c r="S340" s="99"/>
      <c r="T340" s="99"/>
      <c r="U340" s="99"/>
      <c r="V340" s="99"/>
      <c r="W340" s="99"/>
      <c r="X340" s="99"/>
      <c r="Y340" s="99"/>
      <c r="Z340" s="99"/>
      <c r="AA340" s="99"/>
      <c r="AB340" s="99"/>
      <c r="AC340" s="99"/>
      <c r="AD340" s="99"/>
      <c r="AE340" s="99"/>
      <c r="AF340" s="99"/>
      <c r="AG340" s="99"/>
      <c r="AH340" s="99"/>
      <c r="AI340" s="99"/>
      <c r="AJ340" s="99"/>
      <c r="AK340" s="99"/>
      <c r="AL340" s="99"/>
      <c r="AM340" s="99"/>
      <c r="AN340" s="99"/>
      <c r="AO340" s="39"/>
    </row>
    <row r="341" spans="1:41" s="40" customFormat="1" x14ac:dyDescent="0.35">
      <c r="A341" s="25"/>
      <c r="B341" s="1123"/>
      <c r="C341" s="1166" t="s">
        <v>103</v>
      </c>
      <c r="D341" s="182"/>
      <c r="E341" s="183"/>
      <c r="F341" s="184"/>
      <c r="G341" s="1115">
        <v>3</v>
      </c>
      <c r="H341" s="185"/>
      <c r="I341" s="186"/>
      <c r="J341" s="187"/>
      <c r="K341" s="218"/>
      <c r="L341" s="188"/>
      <c r="M341" s="189"/>
      <c r="N341" s="188"/>
      <c r="O341" s="444" t="s">
        <v>103</v>
      </c>
      <c r="P341" s="190"/>
      <c r="Q341" s="25"/>
      <c r="R341" s="99"/>
      <c r="S341" s="99"/>
      <c r="T341" s="99"/>
      <c r="U341" s="99"/>
      <c r="V341" s="99"/>
      <c r="W341" s="99"/>
      <c r="X341" s="99"/>
      <c r="Y341" s="99"/>
      <c r="Z341" s="99"/>
      <c r="AA341" s="99"/>
      <c r="AB341" s="99"/>
      <c r="AC341" s="99"/>
      <c r="AD341" s="99"/>
      <c r="AE341" s="99"/>
      <c r="AF341" s="99"/>
      <c r="AG341" s="99"/>
      <c r="AH341" s="99"/>
      <c r="AI341" s="99"/>
      <c r="AJ341" s="99"/>
      <c r="AK341" s="99"/>
      <c r="AL341" s="99"/>
      <c r="AM341" s="99"/>
      <c r="AN341" s="99"/>
      <c r="AO341" s="39"/>
    </row>
    <row r="342" spans="1:41" s="40" customFormat="1" x14ac:dyDescent="0.35">
      <c r="A342" s="25"/>
      <c r="B342" s="1123"/>
      <c r="C342" s="1167"/>
      <c r="D342" s="52"/>
      <c r="E342" s="93"/>
      <c r="F342" s="54"/>
      <c r="G342" s="1125"/>
      <c r="H342" s="56"/>
      <c r="I342" s="57"/>
      <c r="J342" s="98"/>
      <c r="K342" s="59"/>
      <c r="L342" s="60"/>
      <c r="M342" s="61"/>
      <c r="N342" s="60"/>
      <c r="O342" s="328" t="s">
        <v>103</v>
      </c>
      <c r="P342" s="191"/>
      <c r="Q342" s="25"/>
      <c r="R342" s="99"/>
      <c r="S342" s="99"/>
      <c r="T342" s="99"/>
      <c r="U342" s="99"/>
      <c r="V342" s="99"/>
      <c r="W342" s="99"/>
      <c r="X342" s="99"/>
      <c r="Y342" s="99"/>
      <c r="Z342" s="99"/>
      <c r="AA342" s="99"/>
      <c r="AB342" s="99"/>
      <c r="AC342" s="99"/>
      <c r="AD342" s="99"/>
      <c r="AE342" s="99"/>
      <c r="AF342" s="99"/>
      <c r="AG342" s="99"/>
      <c r="AH342" s="99"/>
      <c r="AI342" s="99"/>
      <c r="AJ342" s="99"/>
      <c r="AK342" s="99"/>
      <c r="AL342" s="99"/>
      <c r="AM342" s="99"/>
      <c r="AN342" s="99"/>
      <c r="AO342" s="39"/>
    </row>
    <row r="343" spans="1:41" s="40" customFormat="1" ht="15" thickBot="1" x14ac:dyDescent="0.4">
      <c r="A343" s="25"/>
      <c r="B343" s="1123"/>
      <c r="C343" s="1168"/>
      <c r="D343" s="192"/>
      <c r="E343" s="233"/>
      <c r="F343" s="194"/>
      <c r="G343" s="1116"/>
      <c r="H343" s="195"/>
      <c r="I343" s="196"/>
      <c r="J343" s="197"/>
      <c r="K343" s="204"/>
      <c r="L343" s="198"/>
      <c r="M343" s="199"/>
      <c r="N343" s="198"/>
      <c r="O343" s="445" t="s">
        <v>103</v>
      </c>
      <c r="P343" s="200"/>
      <c r="Q343" s="25"/>
      <c r="R343" s="99"/>
      <c r="S343" s="99"/>
      <c r="T343" s="99"/>
      <c r="U343" s="99"/>
      <c r="V343" s="99"/>
      <c r="W343" s="99"/>
      <c r="X343" s="99"/>
      <c r="Y343" s="99"/>
      <c r="Z343" s="99"/>
      <c r="AA343" s="99"/>
      <c r="AB343" s="99"/>
      <c r="AC343" s="99"/>
      <c r="AD343" s="99"/>
      <c r="AE343" s="99"/>
      <c r="AF343" s="99"/>
      <c r="AG343" s="99"/>
      <c r="AH343" s="99"/>
      <c r="AI343" s="99"/>
      <c r="AJ343" s="99"/>
      <c r="AK343" s="99"/>
      <c r="AL343" s="99"/>
      <c r="AM343" s="99"/>
      <c r="AN343" s="99"/>
      <c r="AO343" s="39"/>
    </row>
    <row r="344" spans="1:41" s="40" customFormat="1" x14ac:dyDescent="0.35">
      <c r="A344" s="25"/>
      <c r="B344" s="1123"/>
      <c r="C344" s="1166" t="s">
        <v>130</v>
      </c>
      <c r="D344" s="182"/>
      <c r="E344" s="183"/>
      <c r="F344" s="184"/>
      <c r="G344" s="1115">
        <v>3</v>
      </c>
      <c r="H344" s="185"/>
      <c r="I344" s="186"/>
      <c r="J344" s="187"/>
      <c r="K344" s="218"/>
      <c r="L344" s="188"/>
      <c r="M344" s="189"/>
      <c r="N344" s="188"/>
      <c r="O344" s="444" t="s">
        <v>130</v>
      </c>
      <c r="P344" s="190"/>
      <c r="Q344" s="25"/>
      <c r="R344" s="99"/>
      <c r="S344" s="99"/>
      <c r="T344" s="99"/>
      <c r="U344" s="99"/>
      <c r="V344" s="99"/>
      <c r="W344" s="99"/>
      <c r="X344" s="99"/>
      <c r="Y344" s="99"/>
      <c r="Z344" s="99"/>
      <c r="AA344" s="99"/>
      <c r="AB344" s="99"/>
      <c r="AC344" s="99"/>
      <c r="AD344" s="99"/>
      <c r="AE344" s="99"/>
      <c r="AF344" s="99"/>
      <c r="AG344" s="99"/>
      <c r="AH344" s="99"/>
      <c r="AI344" s="99"/>
      <c r="AJ344" s="99"/>
      <c r="AK344" s="99"/>
      <c r="AL344" s="99"/>
      <c r="AM344" s="99"/>
      <c r="AN344" s="99"/>
      <c r="AO344" s="39"/>
    </row>
    <row r="345" spans="1:41" s="40" customFormat="1" x14ac:dyDescent="0.35">
      <c r="A345" s="25"/>
      <c r="B345" s="1123"/>
      <c r="C345" s="1167"/>
      <c r="D345" s="52"/>
      <c r="E345" s="93"/>
      <c r="F345" s="54"/>
      <c r="G345" s="1125"/>
      <c r="H345" s="56"/>
      <c r="I345" s="57"/>
      <c r="J345" s="98"/>
      <c r="K345" s="59"/>
      <c r="L345" s="60"/>
      <c r="M345" s="61"/>
      <c r="N345" s="60"/>
      <c r="O345" s="328" t="s">
        <v>130</v>
      </c>
      <c r="P345" s="191"/>
      <c r="Q345" s="25"/>
      <c r="R345" s="99"/>
      <c r="S345" s="99"/>
      <c r="T345" s="99"/>
      <c r="U345" s="99"/>
      <c r="V345" s="99"/>
      <c r="W345" s="99"/>
      <c r="X345" s="99"/>
      <c r="Y345" s="99"/>
      <c r="Z345" s="99"/>
      <c r="AA345" s="99"/>
      <c r="AB345" s="99"/>
      <c r="AC345" s="99"/>
      <c r="AD345" s="99"/>
      <c r="AE345" s="99"/>
      <c r="AF345" s="99"/>
      <c r="AG345" s="99"/>
      <c r="AH345" s="99"/>
      <c r="AI345" s="99"/>
      <c r="AJ345" s="99"/>
      <c r="AK345" s="99"/>
      <c r="AL345" s="99"/>
      <c r="AM345" s="99"/>
      <c r="AN345" s="99"/>
      <c r="AO345" s="39"/>
    </row>
    <row r="346" spans="1:41" s="40" customFormat="1" ht="15" thickBot="1" x14ac:dyDescent="0.4">
      <c r="A346" s="25"/>
      <c r="B346" s="1123"/>
      <c r="C346" s="1168"/>
      <c r="D346" s="192"/>
      <c r="E346" s="233"/>
      <c r="F346" s="194"/>
      <c r="G346" s="1116"/>
      <c r="H346" s="195"/>
      <c r="I346" s="196"/>
      <c r="J346" s="197"/>
      <c r="K346" s="204"/>
      <c r="L346" s="198"/>
      <c r="M346" s="199"/>
      <c r="N346" s="198"/>
      <c r="O346" s="445" t="s">
        <v>130</v>
      </c>
      <c r="P346" s="200"/>
      <c r="Q346" s="25"/>
      <c r="R346" s="99"/>
      <c r="S346" s="99"/>
      <c r="T346" s="99"/>
      <c r="U346" s="99"/>
      <c r="V346" s="99"/>
      <c r="W346" s="99"/>
      <c r="X346" s="99"/>
      <c r="Y346" s="99"/>
      <c r="Z346" s="99"/>
      <c r="AA346" s="99"/>
      <c r="AB346" s="99"/>
      <c r="AC346" s="99"/>
      <c r="AD346" s="99"/>
      <c r="AE346" s="99"/>
      <c r="AF346" s="99"/>
      <c r="AG346" s="99"/>
      <c r="AH346" s="99"/>
      <c r="AI346" s="99"/>
      <c r="AJ346" s="99"/>
      <c r="AK346" s="99"/>
      <c r="AL346" s="99"/>
      <c r="AM346" s="99"/>
      <c r="AN346" s="99"/>
      <c r="AO346" s="39"/>
    </row>
    <row r="347" spans="1:41" s="40" customFormat="1" ht="15" thickBot="1" x14ac:dyDescent="0.4">
      <c r="A347" s="25"/>
      <c r="B347" s="1124"/>
      <c r="C347" s="1166" t="s">
        <v>106</v>
      </c>
      <c r="D347" s="301"/>
      <c r="E347" s="302"/>
      <c r="F347" s="303"/>
      <c r="G347" s="1130">
        <v>4</v>
      </c>
      <c r="H347" s="304"/>
      <c r="I347" s="305"/>
      <c r="J347" s="306"/>
      <c r="K347" s="307"/>
      <c r="L347" s="308"/>
      <c r="M347" s="309"/>
      <c r="N347" s="308"/>
      <c r="O347" s="453" t="s">
        <v>106</v>
      </c>
      <c r="P347" s="310"/>
      <c r="Q347" s="25"/>
      <c r="R347" s="99"/>
      <c r="S347" s="99"/>
      <c r="T347" s="99"/>
      <c r="U347" s="99"/>
      <c r="V347" s="99"/>
      <c r="W347" s="99"/>
      <c r="X347" s="99"/>
      <c r="Y347" s="99"/>
      <c r="Z347" s="99"/>
      <c r="AA347" s="99"/>
      <c r="AB347" s="99"/>
      <c r="AC347" s="99"/>
      <c r="AD347" s="99"/>
      <c r="AE347" s="99"/>
      <c r="AF347" s="99"/>
      <c r="AG347" s="99"/>
      <c r="AH347" s="99"/>
      <c r="AI347" s="99"/>
      <c r="AJ347" s="99"/>
      <c r="AK347" s="99"/>
      <c r="AL347" s="99"/>
      <c r="AM347" s="99"/>
      <c r="AN347" s="99"/>
      <c r="AO347" s="39"/>
    </row>
    <row r="348" spans="1:41" s="40" customFormat="1" x14ac:dyDescent="0.35">
      <c r="A348" s="25"/>
      <c r="B348" s="39"/>
      <c r="C348" s="1167"/>
      <c r="D348" s="297"/>
      <c r="E348" s="65"/>
      <c r="F348" s="298"/>
      <c r="G348" s="1131"/>
      <c r="H348" s="299"/>
      <c r="I348" s="167"/>
      <c r="J348" s="296"/>
      <c r="K348" s="68"/>
      <c r="L348" s="68"/>
      <c r="M348" s="294"/>
      <c r="N348" s="68"/>
      <c r="O348" s="295" t="s">
        <v>106</v>
      </c>
      <c r="P348" s="311"/>
      <c r="Q348" s="25"/>
      <c r="R348" s="99"/>
      <c r="S348" s="99"/>
      <c r="T348" s="99"/>
      <c r="U348" s="99"/>
      <c r="V348" s="99"/>
      <c r="W348" s="99"/>
      <c r="X348" s="99"/>
      <c r="Y348" s="99"/>
      <c r="Z348" s="99"/>
      <c r="AA348" s="99"/>
      <c r="AB348" s="99"/>
      <c r="AC348" s="99"/>
      <c r="AD348" s="99"/>
      <c r="AE348" s="99"/>
      <c r="AF348" s="99"/>
      <c r="AG348" s="99"/>
      <c r="AH348" s="99"/>
      <c r="AI348" s="99"/>
      <c r="AJ348" s="99"/>
      <c r="AK348" s="99"/>
      <c r="AL348" s="99"/>
      <c r="AM348" s="99"/>
      <c r="AN348" s="99"/>
      <c r="AO348" s="39"/>
    </row>
    <row r="349" spans="1:41" s="40" customFormat="1" x14ac:dyDescent="0.35">
      <c r="A349" s="25"/>
      <c r="B349" s="39"/>
      <c r="C349" s="1167"/>
      <c r="D349" s="297"/>
      <c r="E349" s="65"/>
      <c r="F349" s="298"/>
      <c r="G349" s="1131"/>
      <c r="H349" s="299"/>
      <c r="I349" s="167"/>
      <c r="J349" s="296"/>
      <c r="K349" s="68"/>
      <c r="L349" s="68"/>
      <c r="M349" s="294"/>
      <c r="N349" s="68"/>
      <c r="O349" s="295" t="s">
        <v>106</v>
      </c>
      <c r="P349" s="311"/>
      <c r="Q349" s="25"/>
      <c r="R349" s="99"/>
      <c r="S349" s="99"/>
      <c r="T349" s="99"/>
      <c r="U349" s="99"/>
      <c r="V349" s="99"/>
      <c r="W349" s="99"/>
      <c r="X349" s="99"/>
      <c r="Y349" s="99"/>
      <c r="Z349" s="99"/>
      <c r="AA349" s="99"/>
      <c r="AB349" s="99"/>
      <c r="AC349" s="99"/>
      <c r="AD349" s="99"/>
      <c r="AE349" s="99"/>
      <c r="AF349" s="99"/>
      <c r="AG349" s="99"/>
      <c r="AH349" s="99"/>
      <c r="AI349" s="99"/>
      <c r="AJ349" s="99"/>
      <c r="AK349" s="99"/>
      <c r="AL349" s="99"/>
      <c r="AM349" s="99"/>
      <c r="AN349" s="99"/>
      <c r="AO349" s="39"/>
    </row>
    <row r="350" spans="1:41" s="40" customFormat="1" ht="15" thickBot="1" x14ac:dyDescent="0.4">
      <c r="A350" s="25"/>
      <c r="B350" s="39"/>
      <c r="C350" s="1168"/>
      <c r="D350" s="312"/>
      <c r="E350" s="313"/>
      <c r="F350" s="314"/>
      <c r="G350" s="1121"/>
      <c r="H350" s="315"/>
      <c r="I350" s="316"/>
      <c r="J350" s="317"/>
      <c r="K350" s="318"/>
      <c r="L350" s="318"/>
      <c r="M350" s="319"/>
      <c r="N350" s="318"/>
      <c r="O350" s="454" t="s">
        <v>106</v>
      </c>
      <c r="P350" s="320"/>
      <c r="Q350" s="25"/>
      <c r="R350" s="99"/>
      <c r="S350" s="99"/>
      <c r="T350" s="99"/>
      <c r="U350" s="99"/>
      <c r="V350" s="99"/>
      <c r="W350" s="99"/>
      <c r="X350" s="99"/>
      <c r="Y350" s="99"/>
      <c r="Z350" s="99"/>
      <c r="AA350" s="99"/>
      <c r="AB350" s="99"/>
      <c r="AC350" s="99"/>
      <c r="AD350" s="99"/>
      <c r="AE350" s="99"/>
      <c r="AF350" s="99"/>
      <c r="AG350" s="99"/>
      <c r="AH350" s="99"/>
      <c r="AI350" s="99"/>
      <c r="AJ350" s="99"/>
      <c r="AK350" s="99"/>
      <c r="AL350" s="99"/>
      <c r="AM350" s="99"/>
      <c r="AN350" s="99"/>
      <c r="AO350" s="39"/>
    </row>
    <row r="351" spans="1:41" s="40" customFormat="1" ht="30.65" customHeight="1" thickBot="1" x14ac:dyDescent="0.4">
      <c r="A351" s="25"/>
      <c r="B351" s="155"/>
      <c r="C351" s="239"/>
      <c r="D351" s="102">
        <v>7</v>
      </c>
      <c r="E351" s="28" t="s">
        <v>38</v>
      </c>
      <c r="F351" s="29"/>
      <c r="G351" s="103"/>
      <c r="H351" s="104"/>
      <c r="I351" s="105"/>
      <c r="J351" s="106"/>
      <c r="K351" s="107"/>
      <c r="L351" s="108"/>
      <c r="M351" s="109"/>
      <c r="N351" s="108"/>
      <c r="O351" s="448"/>
      <c r="P351" s="110"/>
      <c r="Q351" s="25"/>
      <c r="R351" s="99"/>
      <c r="S351" s="99"/>
      <c r="T351" s="99"/>
      <c r="U351" s="99"/>
      <c r="V351" s="99"/>
      <c r="W351" s="99"/>
      <c r="X351" s="99"/>
      <c r="Y351" s="99"/>
      <c r="Z351" s="99"/>
      <c r="AA351" s="99"/>
      <c r="AB351" s="99"/>
      <c r="AC351" s="99"/>
      <c r="AD351" s="99"/>
      <c r="AE351" s="99"/>
      <c r="AF351" s="99"/>
      <c r="AG351" s="99"/>
      <c r="AH351" s="99"/>
      <c r="AI351" s="99"/>
      <c r="AJ351" s="99"/>
      <c r="AK351" s="99"/>
      <c r="AL351" s="99"/>
      <c r="AM351" s="99"/>
      <c r="AN351" s="99"/>
      <c r="AO351" s="39"/>
    </row>
    <row r="352" spans="1:41" s="40" customFormat="1" ht="26" x14ac:dyDescent="0.35">
      <c r="A352" s="25"/>
      <c r="B352" s="156"/>
      <c r="C352" s="168"/>
      <c r="D352" s="321">
        <v>7.1</v>
      </c>
      <c r="E352" s="322" t="s">
        <v>39</v>
      </c>
      <c r="F352" s="323" t="s">
        <v>17</v>
      </c>
      <c r="G352" s="324">
        <f>SUM(G353:G373)</f>
        <v>6</v>
      </c>
      <c r="H352" s="325">
        <f>SUM(H353:H373)</f>
        <v>7</v>
      </c>
      <c r="I352" s="326">
        <f>SUM(I353:I373)</f>
        <v>5</v>
      </c>
      <c r="J352" s="175" t="s">
        <v>224</v>
      </c>
      <c r="K352" s="176"/>
      <c r="L352" s="177"/>
      <c r="M352" s="178"/>
      <c r="N352" s="177"/>
      <c r="O352" s="443"/>
      <c r="P352" s="179"/>
      <c r="Q352" s="25"/>
      <c r="R352" s="99"/>
      <c r="S352" s="99"/>
      <c r="T352" s="99"/>
      <c r="U352" s="99"/>
      <c r="V352" s="99"/>
      <c r="W352" s="99"/>
      <c r="X352" s="99"/>
      <c r="Y352" s="99"/>
      <c r="Z352" s="99"/>
      <c r="AA352" s="99"/>
      <c r="AB352" s="99"/>
      <c r="AC352" s="99"/>
      <c r="AD352" s="99"/>
      <c r="AE352" s="99"/>
      <c r="AF352" s="99"/>
      <c r="AG352" s="99"/>
      <c r="AH352" s="99"/>
      <c r="AI352" s="99"/>
      <c r="AJ352" s="99"/>
      <c r="AK352" s="99"/>
      <c r="AL352" s="99"/>
      <c r="AM352" s="99"/>
      <c r="AN352" s="99"/>
      <c r="AO352" s="39"/>
    </row>
    <row r="353" spans="1:41" s="40" customFormat="1" x14ac:dyDescent="0.35">
      <c r="A353" s="25"/>
      <c r="B353" s="1122" t="s">
        <v>413</v>
      </c>
      <c r="C353" s="1166" t="s">
        <v>90</v>
      </c>
      <c r="D353" s="182"/>
      <c r="E353" s="183"/>
      <c r="F353" s="184"/>
      <c r="G353" s="1115">
        <v>1</v>
      </c>
      <c r="H353" s="185">
        <v>1</v>
      </c>
      <c r="I353" s="186">
        <v>1</v>
      </c>
      <c r="J353" s="187"/>
      <c r="K353" s="218" t="s">
        <v>414</v>
      </c>
      <c r="L353" s="188"/>
      <c r="M353" s="189"/>
      <c r="N353" s="188"/>
      <c r="O353" s="444" t="s">
        <v>90</v>
      </c>
      <c r="P353" s="190" t="s">
        <v>415</v>
      </c>
      <c r="Q353" s="25"/>
      <c r="R353" s="99"/>
      <c r="S353" s="99"/>
      <c r="T353" s="99"/>
      <c r="U353" s="99"/>
      <c r="V353" s="99"/>
      <c r="W353" s="99"/>
      <c r="X353" s="99"/>
      <c r="Y353" s="99"/>
      <c r="Z353" s="99"/>
      <c r="AA353" s="99"/>
      <c r="AB353" s="99"/>
      <c r="AC353" s="99"/>
      <c r="AD353" s="99"/>
      <c r="AE353" s="99"/>
      <c r="AF353" s="99"/>
      <c r="AG353" s="99"/>
      <c r="AH353" s="99"/>
      <c r="AI353" s="99"/>
      <c r="AJ353" s="99"/>
      <c r="AK353" s="99"/>
      <c r="AL353" s="99"/>
      <c r="AM353" s="99"/>
      <c r="AN353" s="99"/>
      <c r="AO353" s="39"/>
    </row>
    <row r="354" spans="1:41" s="40" customFormat="1" ht="15" thickBot="1" x14ac:dyDescent="0.4">
      <c r="A354" s="25"/>
      <c r="B354" s="1123"/>
      <c r="C354" s="1168"/>
      <c r="D354" s="192"/>
      <c r="E354" s="233"/>
      <c r="F354" s="194"/>
      <c r="G354" s="1116"/>
      <c r="H354" s="195"/>
      <c r="I354" s="196"/>
      <c r="J354" s="197"/>
      <c r="K354" s="204"/>
      <c r="L354" s="198"/>
      <c r="M354" s="199"/>
      <c r="N354" s="198"/>
      <c r="O354" s="445" t="s">
        <v>90</v>
      </c>
      <c r="P354" s="200"/>
      <c r="Q354" s="25"/>
      <c r="R354" s="99"/>
      <c r="S354" s="99"/>
      <c r="T354" s="99"/>
      <c r="U354" s="99"/>
      <c r="V354" s="99"/>
      <c r="W354" s="99"/>
      <c r="X354" s="99"/>
      <c r="Y354" s="99"/>
      <c r="Z354" s="99"/>
      <c r="AA354" s="99"/>
      <c r="AB354" s="99"/>
      <c r="AC354" s="99"/>
      <c r="AD354" s="99"/>
      <c r="AE354" s="99"/>
      <c r="AF354" s="99"/>
      <c r="AG354" s="99"/>
      <c r="AH354" s="99"/>
      <c r="AI354" s="99"/>
      <c r="AJ354" s="99"/>
      <c r="AK354" s="99"/>
      <c r="AL354" s="99"/>
      <c r="AM354" s="99"/>
      <c r="AN354" s="99"/>
      <c r="AO354" s="39"/>
    </row>
    <row r="355" spans="1:41" s="40" customFormat="1" ht="39" x14ac:dyDescent="0.35">
      <c r="A355" s="25"/>
      <c r="B355" s="1123"/>
      <c r="C355" s="1166" t="s">
        <v>93</v>
      </c>
      <c r="D355" s="182"/>
      <c r="E355" s="183"/>
      <c r="F355" s="184"/>
      <c r="G355" s="1115">
        <v>1</v>
      </c>
      <c r="H355" s="185">
        <v>1</v>
      </c>
      <c r="I355" s="186">
        <v>1</v>
      </c>
      <c r="J355" s="187"/>
      <c r="K355" s="218" t="s">
        <v>416</v>
      </c>
      <c r="L355" s="280" t="s">
        <v>417</v>
      </c>
      <c r="M355" s="189" t="s">
        <v>150</v>
      </c>
      <c r="N355" s="188" t="s">
        <v>119</v>
      </c>
      <c r="O355" s="444" t="s">
        <v>93</v>
      </c>
      <c r="P355" s="190" t="s">
        <v>418</v>
      </c>
      <c r="Q355" s="25"/>
      <c r="R355" s="99"/>
      <c r="S355" s="99"/>
      <c r="T355" s="99"/>
      <c r="U355" s="99"/>
      <c r="V355" s="99"/>
      <c r="W355" s="99"/>
      <c r="X355" s="99"/>
      <c r="Y355" s="99"/>
      <c r="Z355" s="99"/>
      <c r="AA355" s="99"/>
      <c r="AB355" s="99"/>
      <c r="AC355" s="99"/>
      <c r="AD355" s="99"/>
      <c r="AE355" s="99"/>
      <c r="AF355" s="99"/>
      <c r="AG355" s="99"/>
      <c r="AH355" s="99"/>
      <c r="AI355" s="99"/>
      <c r="AJ355" s="99"/>
      <c r="AK355" s="99"/>
      <c r="AL355" s="99"/>
      <c r="AM355" s="99"/>
      <c r="AN355" s="99"/>
      <c r="AO355" s="39"/>
    </row>
    <row r="356" spans="1:41" s="40" customFormat="1" ht="15" thickBot="1" x14ac:dyDescent="0.4">
      <c r="A356" s="25"/>
      <c r="B356" s="1123"/>
      <c r="C356" s="1168"/>
      <c r="D356" s="192"/>
      <c r="E356" s="233"/>
      <c r="F356" s="194"/>
      <c r="G356" s="1116"/>
      <c r="H356" s="195"/>
      <c r="I356" s="196"/>
      <c r="J356" s="197"/>
      <c r="K356" s="204"/>
      <c r="L356" s="198"/>
      <c r="M356" s="199"/>
      <c r="N356" s="198"/>
      <c r="O356" s="445" t="s">
        <v>93</v>
      </c>
      <c r="P356" s="200"/>
      <c r="Q356" s="25"/>
      <c r="R356" s="99"/>
      <c r="S356" s="99"/>
      <c r="T356" s="99"/>
      <c r="U356" s="99"/>
      <c r="V356" s="99"/>
      <c r="W356" s="99"/>
      <c r="X356" s="99"/>
      <c r="Y356" s="99"/>
      <c r="Z356" s="99"/>
      <c r="AA356" s="99"/>
      <c r="AB356" s="99"/>
      <c r="AC356" s="99"/>
      <c r="AD356" s="99"/>
      <c r="AE356" s="99"/>
      <c r="AF356" s="99"/>
      <c r="AG356" s="99"/>
      <c r="AH356" s="99"/>
      <c r="AI356" s="99"/>
      <c r="AJ356" s="99"/>
      <c r="AK356" s="99"/>
      <c r="AL356" s="99"/>
      <c r="AM356" s="99"/>
      <c r="AN356" s="99"/>
      <c r="AO356" s="39"/>
    </row>
    <row r="357" spans="1:41" s="40" customFormat="1" x14ac:dyDescent="0.35">
      <c r="A357" s="25"/>
      <c r="B357" s="1123"/>
      <c r="C357" s="1166" t="s">
        <v>122</v>
      </c>
      <c r="D357" s="182"/>
      <c r="E357" s="183"/>
      <c r="F357" s="184"/>
      <c r="G357" s="1115">
        <v>0</v>
      </c>
      <c r="H357" s="185"/>
      <c r="I357" s="186"/>
      <c r="J357" s="187"/>
      <c r="K357" s="218"/>
      <c r="L357" s="188"/>
      <c r="M357" s="189"/>
      <c r="N357" s="188"/>
      <c r="O357" s="444" t="s">
        <v>122</v>
      </c>
      <c r="P357" s="190"/>
      <c r="Q357" s="25"/>
      <c r="R357" s="99"/>
      <c r="S357" s="99"/>
      <c r="T357" s="99"/>
      <c r="U357" s="99"/>
      <c r="V357" s="99"/>
      <c r="W357" s="99"/>
      <c r="X357" s="99"/>
      <c r="Y357" s="99"/>
      <c r="Z357" s="99"/>
      <c r="AA357" s="99"/>
      <c r="AB357" s="99"/>
      <c r="AC357" s="99"/>
      <c r="AD357" s="99"/>
      <c r="AE357" s="99"/>
      <c r="AF357" s="99"/>
      <c r="AG357" s="99"/>
      <c r="AH357" s="99"/>
      <c r="AI357" s="99"/>
      <c r="AJ357" s="99"/>
      <c r="AK357" s="99"/>
      <c r="AL357" s="99"/>
      <c r="AM357" s="99"/>
      <c r="AN357" s="99"/>
      <c r="AO357" s="39"/>
    </row>
    <row r="358" spans="1:41" s="40" customFormat="1" ht="15" thickBot="1" x14ac:dyDescent="0.4">
      <c r="A358" s="25"/>
      <c r="B358" s="1123"/>
      <c r="C358" s="1167"/>
      <c r="D358" s="281"/>
      <c r="E358" s="287"/>
      <c r="F358" s="282"/>
      <c r="G358" s="1125"/>
      <c r="H358" s="283"/>
      <c r="I358" s="284"/>
      <c r="J358" s="285"/>
      <c r="K358" s="64"/>
      <c r="L358" s="120"/>
      <c r="M358" s="121"/>
      <c r="N358" s="120"/>
      <c r="O358" s="449" t="s">
        <v>122</v>
      </c>
      <c r="P358" s="329"/>
      <c r="Q358" s="25"/>
      <c r="R358" s="99"/>
      <c r="S358" s="99"/>
      <c r="T358" s="99"/>
      <c r="U358" s="99"/>
      <c r="V358" s="99"/>
      <c r="W358" s="99"/>
      <c r="X358" s="99"/>
      <c r="Y358" s="99"/>
      <c r="Z358" s="99"/>
      <c r="AA358" s="99"/>
      <c r="AB358" s="99"/>
      <c r="AC358" s="99"/>
      <c r="AD358" s="99"/>
      <c r="AE358" s="99"/>
      <c r="AF358" s="99"/>
      <c r="AG358" s="99"/>
      <c r="AH358" s="99"/>
      <c r="AI358" s="99"/>
      <c r="AJ358" s="99"/>
      <c r="AK358" s="99"/>
      <c r="AL358" s="99"/>
      <c r="AM358" s="99"/>
      <c r="AN358" s="99"/>
      <c r="AO358" s="39"/>
    </row>
    <row r="359" spans="1:41" s="40" customFormat="1" x14ac:dyDescent="0.35">
      <c r="A359" s="25"/>
      <c r="B359" s="1123"/>
      <c r="C359" s="1166" t="s">
        <v>124</v>
      </c>
      <c r="D359" s="182"/>
      <c r="E359" s="183"/>
      <c r="F359" s="184"/>
      <c r="G359" s="1115">
        <v>0</v>
      </c>
      <c r="H359" s="185"/>
      <c r="I359" s="186"/>
      <c r="J359" s="187"/>
      <c r="K359" s="218"/>
      <c r="L359" s="188"/>
      <c r="M359" s="189"/>
      <c r="N359" s="188"/>
      <c r="O359" s="444" t="s">
        <v>124</v>
      </c>
      <c r="P359" s="190"/>
      <c r="Q359" s="25"/>
      <c r="R359" s="99"/>
      <c r="S359" s="99"/>
      <c r="T359" s="99"/>
      <c r="U359" s="99"/>
      <c r="V359" s="99"/>
      <c r="W359" s="99"/>
      <c r="X359" s="99"/>
      <c r="Y359" s="99"/>
      <c r="Z359" s="99"/>
      <c r="AA359" s="99"/>
      <c r="AB359" s="99"/>
      <c r="AC359" s="99"/>
      <c r="AD359" s="99"/>
      <c r="AE359" s="99"/>
      <c r="AF359" s="99"/>
      <c r="AG359" s="99"/>
      <c r="AH359" s="99"/>
      <c r="AI359" s="99"/>
      <c r="AJ359" s="99"/>
      <c r="AK359" s="99"/>
      <c r="AL359" s="99"/>
      <c r="AM359" s="99"/>
      <c r="AN359" s="99"/>
      <c r="AO359" s="39"/>
    </row>
    <row r="360" spans="1:41" s="40" customFormat="1" ht="15" thickBot="1" x14ac:dyDescent="0.4">
      <c r="A360" s="25"/>
      <c r="B360" s="1123"/>
      <c r="C360" s="1168"/>
      <c r="D360" s="192"/>
      <c r="E360" s="233"/>
      <c r="F360" s="194"/>
      <c r="G360" s="1116"/>
      <c r="H360" s="195">
        <v>1</v>
      </c>
      <c r="I360" s="196"/>
      <c r="J360" s="197"/>
      <c r="K360" s="278" t="s">
        <v>419</v>
      </c>
      <c r="L360" s="198"/>
      <c r="M360" s="199"/>
      <c r="N360" s="198"/>
      <c r="O360" s="445" t="s">
        <v>124</v>
      </c>
      <c r="P360" s="200"/>
      <c r="Q360" s="25"/>
      <c r="R360" s="99"/>
      <c r="S360" s="99"/>
      <c r="T360" s="99"/>
      <c r="U360" s="99"/>
      <c r="V360" s="99"/>
      <c r="W360" s="99"/>
      <c r="X360" s="99"/>
      <c r="Y360" s="99"/>
      <c r="Z360" s="99"/>
      <c r="AA360" s="99"/>
      <c r="AB360" s="99"/>
      <c r="AC360" s="99"/>
      <c r="AD360" s="99"/>
      <c r="AE360" s="99"/>
      <c r="AF360" s="99"/>
      <c r="AG360" s="99"/>
      <c r="AH360" s="99"/>
      <c r="AI360" s="99"/>
      <c r="AJ360" s="99"/>
      <c r="AK360" s="99"/>
      <c r="AL360" s="99"/>
      <c r="AM360" s="99"/>
      <c r="AN360" s="99"/>
      <c r="AO360" s="39"/>
    </row>
    <row r="361" spans="1:41" s="40" customFormat="1" x14ac:dyDescent="0.35">
      <c r="A361" s="25"/>
      <c r="B361" s="1123"/>
      <c r="C361" s="1166" t="s">
        <v>128</v>
      </c>
      <c r="D361" s="182"/>
      <c r="E361" s="183"/>
      <c r="F361" s="184"/>
      <c r="G361" s="1115">
        <v>0</v>
      </c>
      <c r="H361" s="185"/>
      <c r="I361" s="186"/>
      <c r="J361" s="187"/>
      <c r="K361" s="218"/>
      <c r="L361" s="188"/>
      <c r="M361" s="189"/>
      <c r="N361" s="188"/>
      <c r="O361" s="444" t="s">
        <v>128</v>
      </c>
      <c r="P361" s="190"/>
      <c r="Q361" s="25"/>
      <c r="R361" s="99"/>
      <c r="S361" s="99"/>
      <c r="T361" s="99"/>
      <c r="U361" s="99"/>
      <c r="V361" s="99"/>
      <c r="W361" s="99"/>
      <c r="X361" s="99"/>
      <c r="Y361" s="99"/>
      <c r="Z361" s="99"/>
      <c r="AA361" s="99"/>
      <c r="AB361" s="99"/>
      <c r="AC361" s="99"/>
      <c r="AD361" s="99"/>
      <c r="AE361" s="99"/>
      <c r="AF361" s="99"/>
      <c r="AG361" s="99"/>
      <c r="AH361" s="99"/>
      <c r="AI361" s="99"/>
      <c r="AJ361" s="99"/>
      <c r="AK361" s="99"/>
      <c r="AL361" s="99"/>
      <c r="AM361" s="99"/>
      <c r="AN361" s="99"/>
      <c r="AO361" s="39"/>
    </row>
    <row r="362" spans="1:41" s="40" customFormat="1" ht="15" thickBot="1" x14ac:dyDescent="0.4">
      <c r="A362" s="25"/>
      <c r="B362" s="1123"/>
      <c r="C362" s="1168"/>
      <c r="D362" s="192"/>
      <c r="E362" s="233"/>
      <c r="F362" s="194"/>
      <c r="G362" s="1116"/>
      <c r="H362" s="195"/>
      <c r="I362" s="196"/>
      <c r="J362" s="197"/>
      <c r="K362" s="204"/>
      <c r="L362" s="198"/>
      <c r="M362" s="199"/>
      <c r="N362" s="198"/>
      <c r="O362" s="445" t="s">
        <v>128</v>
      </c>
      <c r="P362" s="200"/>
      <c r="Q362" s="25"/>
      <c r="R362" s="99"/>
      <c r="S362" s="99"/>
      <c r="T362" s="99"/>
      <c r="U362" s="99"/>
      <c r="V362" s="99"/>
      <c r="W362" s="99"/>
      <c r="X362" s="99"/>
      <c r="Y362" s="99"/>
      <c r="Z362" s="99"/>
      <c r="AA362" s="99"/>
      <c r="AB362" s="99"/>
      <c r="AC362" s="99"/>
      <c r="AD362" s="99"/>
      <c r="AE362" s="99"/>
      <c r="AF362" s="99"/>
      <c r="AG362" s="99"/>
      <c r="AH362" s="99"/>
      <c r="AI362" s="99"/>
      <c r="AJ362" s="99"/>
      <c r="AK362" s="99"/>
      <c r="AL362" s="99"/>
      <c r="AM362" s="99"/>
      <c r="AN362" s="99"/>
      <c r="AO362" s="39"/>
    </row>
    <row r="363" spans="1:41" s="40" customFormat="1" x14ac:dyDescent="0.35">
      <c r="A363" s="25"/>
      <c r="B363" s="1123"/>
      <c r="C363" s="1166" t="s">
        <v>95</v>
      </c>
      <c r="D363" s="182"/>
      <c r="E363" s="183"/>
      <c r="F363" s="184"/>
      <c r="G363" s="1115">
        <v>1</v>
      </c>
      <c r="H363" s="185">
        <v>1</v>
      </c>
      <c r="I363" s="186"/>
      <c r="J363" s="187"/>
      <c r="K363" s="280" t="s">
        <v>420</v>
      </c>
      <c r="L363" s="188"/>
      <c r="M363" s="189"/>
      <c r="N363" s="188"/>
      <c r="O363" s="444" t="s">
        <v>95</v>
      </c>
      <c r="P363" s="190"/>
      <c r="Q363" s="25"/>
      <c r="R363" s="99"/>
      <c r="S363" s="99"/>
      <c r="T363" s="99"/>
      <c r="U363" s="99"/>
      <c r="V363" s="99"/>
      <c r="W363" s="99"/>
      <c r="X363" s="99"/>
      <c r="Y363" s="99"/>
      <c r="Z363" s="99"/>
      <c r="AA363" s="99"/>
      <c r="AB363" s="99"/>
      <c r="AC363" s="99"/>
      <c r="AD363" s="99"/>
      <c r="AE363" s="99"/>
      <c r="AF363" s="99"/>
      <c r="AG363" s="99"/>
      <c r="AH363" s="99"/>
      <c r="AI363" s="99"/>
      <c r="AJ363" s="99"/>
      <c r="AK363" s="99"/>
      <c r="AL363" s="99"/>
      <c r="AM363" s="99"/>
      <c r="AN363" s="99"/>
      <c r="AO363" s="39"/>
    </row>
    <row r="364" spans="1:41" s="40" customFormat="1" ht="15" thickBot="1" x14ac:dyDescent="0.4">
      <c r="A364" s="25"/>
      <c r="B364" s="1123"/>
      <c r="C364" s="1168"/>
      <c r="D364" s="192"/>
      <c r="E364" s="233"/>
      <c r="F364" s="194"/>
      <c r="G364" s="1116"/>
      <c r="H364" s="195"/>
      <c r="I364" s="196"/>
      <c r="J364" s="197"/>
      <c r="K364" s="204"/>
      <c r="L364" s="198"/>
      <c r="M364" s="199"/>
      <c r="N364" s="198"/>
      <c r="O364" s="445" t="s">
        <v>95</v>
      </c>
      <c r="P364" s="200"/>
      <c r="Q364" s="25"/>
      <c r="R364" s="99"/>
      <c r="S364" s="99"/>
      <c r="T364" s="99"/>
      <c r="U364" s="99"/>
      <c r="V364" s="99"/>
      <c r="W364" s="99"/>
      <c r="X364" s="99"/>
      <c r="Y364" s="99"/>
      <c r="Z364" s="99"/>
      <c r="AA364" s="99"/>
      <c r="AB364" s="99"/>
      <c r="AC364" s="99"/>
      <c r="AD364" s="99"/>
      <c r="AE364" s="99"/>
      <c r="AF364" s="99"/>
      <c r="AG364" s="99"/>
      <c r="AH364" s="99"/>
      <c r="AI364" s="99"/>
      <c r="AJ364" s="99"/>
      <c r="AK364" s="99"/>
      <c r="AL364" s="99"/>
      <c r="AM364" s="99"/>
      <c r="AN364" s="99"/>
      <c r="AO364" s="39"/>
    </row>
    <row r="365" spans="1:41" s="40" customFormat="1" x14ac:dyDescent="0.35">
      <c r="A365" s="25"/>
      <c r="B365" s="1123"/>
      <c r="C365" s="1166" t="s">
        <v>98</v>
      </c>
      <c r="D365" s="182"/>
      <c r="E365" s="183"/>
      <c r="F365" s="184"/>
      <c r="G365" s="1115">
        <v>1</v>
      </c>
      <c r="H365" s="185">
        <v>1</v>
      </c>
      <c r="I365" s="186">
        <v>1</v>
      </c>
      <c r="J365" s="187"/>
      <c r="K365" s="218" t="s">
        <v>421</v>
      </c>
      <c r="L365" s="218"/>
      <c r="M365" s="189" t="s">
        <v>422</v>
      </c>
      <c r="N365" s="188" t="s">
        <v>119</v>
      </c>
      <c r="O365" s="444" t="s">
        <v>98</v>
      </c>
      <c r="P365" s="190" t="s">
        <v>423</v>
      </c>
      <c r="Q365" s="25"/>
      <c r="R365" s="99"/>
      <c r="S365" s="99"/>
      <c r="T365" s="99"/>
      <c r="U365" s="99"/>
      <c r="V365" s="99"/>
      <c r="W365" s="99"/>
      <c r="X365" s="99"/>
      <c r="Y365" s="99"/>
      <c r="Z365" s="99"/>
      <c r="AA365" s="99"/>
      <c r="AB365" s="99"/>
      <c r="AC365" s="99"/>
      <c r="AD365" s="99"/>
      <c r="AE365" s="99"/>
      <c r="AF365" s="99"/>
      <c r="AG365" s="99"/>
      <c r="AH365" s="99"/>
      <c r="AI365" s="99"/>
      <c r="AJ365" s="99"/>
      <c r="AK365" s="99"/>
      <c r="AL365" s="99"/>
      <c r="AM365" s="99"/>
      <c r="AN365" s="99"/>
      <c r="AO365" s="39"/>
    </row>
    <row r="366" spans="1:41" s="40" customFormat="1" ht="15" thickBot="1" x14ac:dyDescent="0.4">
      <c r="A366" s="25"/>
      <c r="B366" s="1123"/>
      <c r="C366" s="1168"/>
      <c r="D366" s="192"/>
      <c r="E366" s="233"/>
      <c r="F366" s="194"/>
      <c r="G366" s="1116"/>
      <c r="H366" s="195"/>
      <c r="I366" s="196"/>
      <c r="J366" s="197"/>
      <c r="K366" s="204"/>
      <c r="L366" s="198"/>
      <c r="M366" s="199"/>
      <c r="N366" s="198"/>
      <c r="O366" s="445" t="s">
        <v>98</v>
      </c>
      <c r="P366" s="200"/>
      <c r="Q366" s="25"/>
      <c r="R366" s="99"/>
      <c r="S366" s="99"/>
      <c r="T366" s="99"/>
      <c r="U366" s="99"/>
      <c r="V366" s="99"/>
      <c r="W366" s="99"/>
      <c r="X366" s="99"/>
      <c r="Y366" s="99"/>
      <c r="Z366" s="99"/>
      <c r="AA366" s="99"/>
      <c r="AB366" s="99"/>
      <c r="AC366" s="99"/>
      <c r="AD366" s="99"/>
      <c r="AE366" s="99"/>
      <c r="AF366" s="99"/>
      <c r="AG366" s="99"/>
      <c r="AH366" s="99"/>
      <c r="AI366" s="99"/>
      <c r="AJ366" s="99"/>
      <c r="AK366" s="99"/>
      <c r="AL366" s="99"/>
      <c r="AM366" s="99"/>
      <c r="AN366" s="99"/>
      <c r="AO366" s="39"/>
    </row>
    <row r="367" spans="1:41" s="40" customFormat="1" ht="26" x14ac:dyDescent="0.35">
      <c r="A367" s="25"/>
      <c r="B367" s="1123"/>
      <c r="C367" s="1167" t="s">
        <v>103</v>
      </c>
      <c r="D367" s="160"/>
      <c r="E367" s="276"/>
      <c r="F367" s="180"/>
      <c r="G367" s="1125">
        <v>1</v>
      </c>
      <c r="H367" s="117">
        <v>1</v>
      </c>
      <c r="I367" s="118">
        <v>1</v>
      </c>
      <c r="J367" s="181"/>
      <c r="K367" s="66" t="s">
        <v>424</v>
      </c>
      <c r="L367" s="125"/>
      <c r="M367" s="123"/>
      <c r="N367" s="124"/>
      <c r="O367" s="327" t="s">
        <v>103</v>
      </c>
      <c r="P367" s="219" t="s">
        <v>418</v>
      </c>
      <c r="Q367" s="25"/>
      <c r="R367" s="99"/>
      <c r="S367" s="99"/>
      <c r="T367" s="99"/>
      <c r="U367" s="99"/>
      <c r="V367" s="99"/>
      <c r="W367" s="99"/>
      <c r="X367" s="99"/>
      <c r="Y367" s="99"/>
      <c r="Z367" s="99"/>
      <c r="AA367" s="99"/>
      <c r="AB367" s="99"/>
      <c r="AC367" s="99"/>
      <c r="AD367" s="99"/>
      <c r="AE367" s="99"/>
      <c r="AF367" s="99"/>
      <c r="AG367" s="99"/>
      <c r="AH367" s="99"/>
      <c r="AI367" s="99"/>
      <c r="AJ367" s="99"/>
      <c r="AK367" s="99"/>
      <c r="AL367" s="99"/>
      <c r="AM367" s="99"/>
      <c r="AN367" s="99"/>
      <c r="AO367" s="39"/>
    </row>
    <row r="368" spans="1:41" s="40" customFormat="1" ht="15" thickBot="1" x14ac:dyDescent="0.4">
      <c r="A368" s="25"/>
      <c r="B368" s="1123"/>
      <c r="C368" s="1168"/>
      <c r="D368" s="192"/>
      <c r="E368" s="233"/>
      <c r="F368" s="194"/>
      <c r="G368" s="1116"/>
      <c r="H368" s="195"/>
      <c r="I368" s="196"/>
      <c r="J368" s="197"/>
      <c r="K368" s="204"/>
      <c r="L368" s="198"/>
      <c r="M368" s="199"/>
      <c r="N368" s="198"/>
      <c r="O368" s="445" t="s">
        <v>103</v>
      </c>
      <c r="P368" s="200"/>
      <c r="Q368" s="25"/>
      <c r="R368" s="99"/>
      <c r="S368" s="99"/>
      <c r="T368" s="99"/>
      <c r="U368" s="99"/>
      <c r="V368" s="99"/>
      <c r="W368" s="99"/>
      <c r="X368" s="99"/>
      <c r="Y368" s="99"/>
      <c r="Z368" s="99"/>
      <c r="AA368" s="99"/>
      <c r="AB368" s="99"/>
      <c r="AC368" s="99"/>
      <c r="AD368" s="99"/>
      <c r="AE368" s="99"/>
      <c r="AF368" s="99"/>
      <c r="AG368" s="99"/>
      <c r="AH368" s="99"/>
      <c r="AI368" s="99"/>
      <c r="AJ368" s="99"/>
      <c r="AK368" s="99"/>
      <c r="AL368" s="99"/>
      <c r="AM368" s="99"/>
      <c r="AN368" s="99"/>
      <c r="AO368" s="39"/>
    </row>
    <row r="369" spans="1:41" s="40" customFormat="1" x14ac:dyDescent="0.35">
      <c r="A369" s="25"/>
      <c r="B369" s="1123"/>
      <c r="C369" s="1166" t="s">
        <v>130</v>
      </c>
      <c r="D369" s="182"/>
      <c r="E369" s="183"/>
      <c r="F369" s="184"/>
      <c r="G369" s="1115">
        <v>0</v>
      </c>
      <c r="H369" s="185"/>
      <c r="I369" s="186"/>
      <c r="J369" s="187"/>
      <c r="K369" s="218"/>
      <c r="L369" s="188"/>
      <c r="M369" s="189"/>
      <c r="N369" s="188"/>
      <c r="O369" s="444" t="s">
        <v>130</v>
      </c>
      <c r="P369" s="190"/>
      <c r="Q369" s="25"/>
      <c r="R369" s="99"/>
      <c r="S369" s="99"/>
      <c r="T369" s="99"/>
      <c r="U369" s="99"/>
      <c r="V369" s="99"/>
      <c r="W369" s="99"/>
      <c r="X369" s="99"/>
      <c r="Y369" s="99"/>
      <c r="Z369" s="99"/>
      <c r="AA369" s="99"/>
      <c r="AB369" s="99"/>
      <c r="AC369" s="99"/>
      <c r="AD369" s="99"/>
      <c r="AE369" s="99"/>
      <c r="AF369" s="99"/>
      <c r="AG369" s="99"/>
      <c r="AH369" s="99"/>
      <c r="AI369" s="99"/>
      <c r="AJ369" s="99"/>
      <c r="AK369" s="99"/>
      <c r="AL369" s="99"/>
      <c r="AM369" s="99"/>
      <c r="AN369" s="99"/>
      <c r="AO369" s="39"/>
    </row>
    <row r="370" spans="1:41" s="40" customFormat="1" ht="15" thickBot="1" x14ac:dyDescent="0.4">
      <c r="A370" s="25"/>
      <c r="B370" s="1123"/>
      <c r="C370" s="1168"/>
      <c r="D370" s="192"/>
      <c r="E370" s="233"/>
      <c r="F370" s="194"/>
      <c r="G370" s="1116"/>
      <c r="H370" s="195"/>
      <c r="I370" s="196"/>
      <c r="J370" s="197"/>
      <c r="K370" s="204"/>
      <c r="L370" s="198"/>
      <c r="M370" s="199"/>
      <c r="N370" s="198"/>
      <c r="O370" s="445" t="s">
        <v>130</v>
      </c>
      <c r="P370" s="200"/>
      <c r="Q370" s="25"/>
      <c r="R370" s="99"/>
      <c r="S370" s="99"/>
      <c r="T370" s="99"/>
      <c r="U370" s="99"/>
      <c r="V370" s="99"/>
      <c r="W370" s="99"/>
      <c r="X370" s="99"/>
      <c r="Y370" s="99"/>
      <c r="Z370" s="99"/>
      <c r="AA370" s="99"/>
      <c r="AB370" s="99"/>
      <c r="AC370" s="99"/>
      <c r="AD370" s="99"/>
      <c r="AE370" s="99"/>
      <c r="AF370" s="99"/>
      <c r="AG370" s="99"/>
      <c r="AH370" s="99"/>
      <c r="AI370" s="99"/>
      <c r="AJ370" s="99"/>
      <c r="AK370" s="99"/>
      <c r="AL370" s="99"/>
      <c r="AM370" s="99"/>
      <c r="AN370" s="99"/>
      <c r="AO370" s="39"/>
    </row>
    <row r="371" spans="1:41" s="40" customFormat="1" ht="15" thickBot="1" x14ac:dyDescent="0.4">
      <c r="A371" s="25"/>
      <c r="B371" s="1124"/>
      <c r="C371" s="1166" t="s">
        <v>106</v>
      </c>
      <c r="D371" s="182"/>
      <c r="E371" s="289"/>
      <c r="F371" s="184"/>
      <c r="G371" s="1115">
        <v>1</v>
      </c>
      <c r="H371" s="185">
        <v>1</v>
      </c>
      <c r="I371" s="186">
        <v>1</v>
      </c>
      <c r="J371" s="187"/>
      <c r="K371" s="218" t="s">
        <v>425</v>
      </c>
      <c r="L371" s="188"/>
      <c r="M371" s="189" t="s">
        <v>426</v>
      </c>
      <c r="N371" s="188" t="s">
        <v>119</v>
      </c>
      <c r="O371" s="444" t="s">
        <v>106</v>
      </c>
      <c r="P371" s="190" t="s">
        <v>415</v>
      </c>
      <c r="Q371" s="25"/>
      <c r="R371" s="99"/>
      <c r="S371" s="99"/>
      <c r="T371" s="99"/>
      <c r="U371" s="99"/>
      <c r="V371" s="99"/>
      <c r="W371" s="99"/>
      <c r="X371" s="99"/>
      <c r="Y371" s="99"/>
      <c r="Z371" s="99"/>
      <c r="AA371" s="99"/>
      <c r="AB371" s="99"/>
      <c r="AC371" s="99"/>
      <c r="AD371" s="99"/>
      <c r="AE371" s="99"/>
      <c r="AF371" s="99"/>
      <c r="AG371" s="99"/>
      <c r="AH371" s="99"/>
      <c r="AI371" s="99"/>
      <c r="AJ371" s="99"/>
      <c r="AK371" s="99"/>
      <c r="AL371" s="99"/>
      <c r="AM371" s="99"/>
      <c r="AN371" s="99"/>
      <c r="AO371" s="39"/>
    </row>
    <row r="372" spans="1:41" s="40" customFormat="1" x14ac:dyDescent="0.35">
      <c r="A372" s="25"/>
      <c r="B372" s="39"/>
      <c r="C372" s="1167"/>
      <c r="D372" s="160"/>
      <c r="E372" s="161"/>
      <c r="F372" s="180"/>
      <c r="G372" s="1125"/>
      <c r="H372" s="117"/>
      <c r="I372" s="118"/>
      <c r="J372" s="181"/>
      <c r="K372" s="66"/>
      <c r="L372" s="124"/>
      <c r="M372" s="123"/>
      <c r="N372" s="124"/>
      <c r="O372" s="327" t="s">
        <v>106</v>
      </c>
      <c r="P372" s="219"/>
      <c r="Q372" s="25"/>
      <c r="R372" s="99"/>
      <c r="S372" s="99"/>
      <c r="T372" s="99"/>
      <c r="U372" s="99"/>
      <c r="V372" s="99"/>
      <c r="W372" s="99"/>
      <c r="X372" s="99"/>
      <c r="Y372" s="99"/>
      <c r="Z372" s="99"/>
      <c r="AA372" s="99"/>
      <c r="AB372" s="99"/>
      <c r="AC372" s="99"/>
      <c r="AD372" s="99"/>
      <c r="AE372" s="99"/>
      <c r="AF372" s="99"/>
      <c r="AG372" s="99"/>
      <c r="AH372" s="99"/>
      <c r="AI372" s="99"/>
      <c r="AJ372" s="99"/>
      <c r="AK372" s="99"/>
      <c r="AL372" s="99"/>
      <c r="AM372" s="99"/>
      <c r="AN372" s="99"/>
      <c r="AO372" s="39"/>
    </row>
    <row r="373" spans="1:41" s="40" customFormat="1" ht="15" thickBot="1" x14ac:dyDescent="0.4">
      <c r="A373" s="25"/>
      <c r="B373" s="39"/>
      <c r="C373" s="1168"/>
      <c r="D373" s="220"/>
      <c r="E373" s="290"/>
      <c r="F373" s="222"/>
      <c r="G373" s="1116"/>
      <c r="H373" s="223"/>
      <c r="I373" s="224"/>
      <c r="J373" s="225"/>
      <c r="K373" s="226"/>
      <c r="L373" s="227"/>
      <c r="M373" s="228"/>
      <c r="N373" s="227"/>
      <c r="O373" s="447" t="s">
        <v>106</v>
      </c>
      <c r="P373" s="229"/>
      <c r="Q373" s="25"/>
      <c r="R373" s="99"/>
      <c r="S373" s="99"/>
      <c r="T373" s="99"/>
      <c r="U373" s="99"/>
      <c r="V373" s="99"/>
      <c r="W373" s="99"/>
      <c r="X373" s="99"/>
      <c r="Y373" s="99"/>
      <c r="Z373" s="99"/>
      <c r="AA373" s="99"/>
      <c r="AB373" s="99"/>
      <c r="AC373" s="99"/>
      <c r="AD373" s="99"/>
      <c r="AE373" s="99"/>
      <c r="AF373" s="99"/>
      <c r="AG373" s="99"/>
      <c r="AH373" s="99"/>
      <c r="AI373" s="99"/>
      <c r="AJ373" s="99"/>
      <c r="AK373" s="99"/>
      <c r="AL373" s="99"/>
      <c r="AM373" s="99"/>
      <c r="AN373" s="99"/>
      <c r="AO373" s="39"/>
    </row>
    <row r="374" spans="1:41" s="40" customFormat="1" ht="26" x14ac:dyDescent="0.35">
      <c r="A374" s="25"/>
      <c r="B374" s="154"/>
      <c r="C374" s="253"/>
      <c r="D374" s="254">
        <v>7.2</v>
      </c>
      <c r="E374" s="255" t="s">
        <v>40</v>
      </c>
      <c r="F374" s="256" t="s">
        <v>17</v>
      </c>
      <c r="G374" s="257">
        <f>SUM(G375:G394)</f>
        <v>6</v>
      </c>
      <c r="H374" s="258">
        <f>SUM(H375:H394)</f>
        <v>7</v>
      </c>
      <c r="I374" s="259">
        <f>SUM(I375:I394)</f>
        <v>4</v>
      </c>
      <c r="J374" s="292" t="s">
        <v>224</v>
      </c>
      <c r="K374" s="261"/>
      <c r="L374" s="262"/>
      <c r="M374" s="263"/>
      <c r="N374" s="262"/>
      <c r="O374" s="446"/>
      <c r="P374" s="252"/>
      <c r="Q374" s="25"/>
      <c r="R374" s="99"/>
      <c r="S374" s="99"/>
      <c r="T374" s="99"/>
      <c r="U374" s="99"/>
      <c r="V374" s="99"/>
      <c r="W374" s="99"/>
      <c r="X374" s="99"/>
      <c r="Y374" s="99"/>
      <c r="Z374" s="99"/>
      <c r="AA374" s="99"/>
      <c r="AB374" s="99"/>
      <c r="AC374" s="99"/>
      <c r="AD374" s="99"/>
      <c r="AE374" s="99"/>
      <c r="AF374" s="99"/>
      <c r="AG374" s="99"/>
      <c r="AH374" s="99"/>
      <c r="AI374" s="99"/>
      <c r="AJ374" s="99"/>
      <c r="AK374" s="99"/>
      <c r="AL374" s="99"/>
      <c r="AM374" s="99"/>
      <c r="AN374" s="99"/>
      <c r="AO374" s="39"/>
    </row>
    <row r="375" spans="1:41" s="40" customFormat="1" ht="26" x14ac:dyDescent="0.35">
      <c r="A375" s="25"/>
      <c r="B375" s="1122" t="s">
        <v>427</v>
      </c>
      <c r="C375" s="1166" t="s">
        <v>90</v>
      </c>
      <c r="D375" s="182"/>
      <c r="E375" s="183"/>
      <c r="F375" s="332"/>
      <c r="G375" s="1127">
        <v>1</v>
      </c>
      <c r="H375" s="333">
        <v>1</v>
      </c>
      <c r="I375" s="186">
        <v>1</v>
      </c>
      <c r="J375" s="187"/>
      <c r="K375" s="583" t="s">
        <v>428</v>
      </c>
      <c r="L375" s="302"/>
      <c r="M375" s="355"/>
      <c r="N375" s="354"/>
      <c r="O375" s="455" t="s">
        <v>90</v>
      </c>
      <c r="P375" s="356" t="s">
        <v>429</v>
      </c>
      <c r="Q375" s="25"/>
      <c r="R375" s="99"/>
      <c r="S375" s="99"/>
      <c r="T375" s="99"/>
      <c r="U375" s="99"/>
      <c r="V375" s="99"/>
      <c r="W375" s="99"/>
      <c r="X375" s="99"/>
      <c r="Y375" s="99"/>
      <c r="Z375" s="99"/>
      <c r="AA375" s="99"/>
      <c r="AB375" s="99"/>
      <c r="AC375" s="99"/>
      <c r="AD375" s="99"/>
      <c r="AE375" s="99"/>
      <c r="AF375" s="99"/>
      <c r="AG375" s="99"/>
      <c r="AH375" s="99"/>
      <c r="AI375" s="99"/>
      <c r="AJ375" s="99"/>
      <c r="AK375" s="99"/>
      <c r="AL375" s="99"/>
      <c r="AM375" s="99"/>
      <c r="AN375" s="99"/>
      <c r="AO375" s="39"/>
    </row>
    <row r="376" spans="1:41" s="40" customFormat="1" ht="29.5" thickBot="1" x14ac:dyDescent="0.4">
      <c r="A376" s="25"/>
      <c r="B376" s="1123"/>
      <c r="C376" s="1168"/>
      <c r="D376" s="192"/>
      <c r="E376" s="233"/>
      <c r="F376" s="334"/>
      <c r="G376" s="1128"/>
      <c r="H376" s="335"/>
      <c r="I376" s="196"/>
      <c r="J376" s="197"/>
      <c r="K376" s="584"/>
      <c r="L376" s="670" t="s">
        <v>430</v>
      </c>
      <c r="M376" s="319"/>
      <c r="N376" s="318"/>
      <c r="O376" s="454" t="s">
        <v>90</v>
      </c>
      <c r="P376" s="320"/>
      <c r="Q376" s="25"/>
      <c r="R376" s="99"/>
      <c r="S376" s="99"/>
      <c r="T376" s="99"/>
      <c r="U376" s="99"/>
      <c r="V376" s="99"/>
      <c r="W376" s="99"/>
      <c r="X376" s="99"/>
      <c r="Y376" s="99"/>
      <c r="Z376" s="99"/>
      <c r="AA376" s="99"/>
      <c r="AB376" s="99"/>
      <c r="AC376" s="99"/>
      <c r="AD376" s="99"/>
      <c r="AE376" s="99"/>
      <c r="AF376" s="99"/>
      <c r="AG376" s="99"/>
      <c r="AH376" s="99"/>
      <c r="AI376" s="99"/>
      <c r="AJ376" s="99"/>
      <c r="AK376" s="99"/>
      <c r="AL376" s="99"/>
      <c r="AM376" s="99"/>
      <c r="AN376" s="99"/>
      <c r="AO376" s="39"/>
    </row>
    <row r="377" spans="1:41" s="40" customFormat="1" ht="26" x14ac:dyDescent="0.35">
      <c r="A377" s="25"/>
      <c r="B377" s="1123"/>
      <c r="C377" s="1166" t="s">
        <v>93</v>
      </c>
      <c r="D377" s="182"/>
      <c r="E377" s="183"/>
      <c r="F377" s="332"/>
      <c r="G377" s="1127">
        <v>1</v>
      </c>
      <c r="H377" s="333">
        <v>1</v>
      </c>
      <c r="I377" s="186">
        <v>1</v>
      </c>
      <c r="J377" s="187"/>
      <c r="K377" s="66" t="s">
        <v>431</v>
      </c>
      <c r="L377" s="719" t="s">
        <v>432</v>
      </c>
      <c r="M377" s="123"/>
      <c r="N377" s="124"/>
      <c r="O377" s="327" t="s">
        <v>93</v>
      </c>
      <c r="P377" s="219" t="s">
        <v>433</v>
      </c>
      <c r="Q377" s="25"/>
      <c r="R377" s="99"/>
      <c r="S377" s="99"/>
      <c r="T377" s="99"/>
      <c r="U377" s="99"/>
      <c r="V377" s="99"/>
      <c r="W377" s="99"/>
      <c r="X377" s="99"/>
      <c r="Y377" s="99"/>
      <c r="Z377" s="99"/>
      <c r="AA377" s="99"/>
      <c r="AB377" s="99"/>
      <c r="AC377" s="99"/>
      <c r="AD377" s="99"/>
      <c r="AE377" s="99"/>
      <c r="AF377" s="99"/>
      <c r="AG377" s="99"/>
      <c r="AH377" s="99"/>
      <c r="AI377" s="99"/>
      <c r="AJ377" s="99"/>
      <c r="AK377" s="99"/>
      <c r="AL377" s="99"/>
      <c r="AM377" s="99"/>
      <c r="AN377" s="99"/>
      <c r="AO377" s="39"/>
    </row>
    <row r="378" spans="1:41" s="40" customFormat="1" ht="26.5" thickBot="1" x14ac:dyDescent="0.4">
      <c r="A378" s="25"/>
      <c r="B378" s="1123"/>
      <c r="C378" s="1167"/>
      <c r="D378" s="281"/>
      <c r="E378" s="287"/>
      <c r="F378" s="330"/>
      <c r="G378" s="1129"/>
      <c r="H378" s="331"/>
      <c r="I378" s="284"/>
      <c r="J378" s="285"/>
      <c r="K378" s="337"/>
      <c r="L378" s="720" t="s">
        <v>434</v>
      </c>
      <c r="M378" s="121"/>
      <c r="N378" s="120"/>
      <c r="O378" s="449" t="s">
        <v>93</v>
      </c>
      <c r="P378" s="329"/>
      <c r="Q378" s="25"/>
      <c r="R378" s="99"/>
      <c r="S378" s="99"/>
      <c r="T378" s="99"/>
      <c r="U378" s="99"/>
      <c r="V378" s="99"/>
      <c r="W378" s="99"/>
      <c r="X378" s="99"/>
      <c r="Y378" s="99"/>
      <c r="Z378" s="99"/>
      <c r="AA378" s="99"/>
      <c r="AB378" s="99"/>
      <c r="AC378" s="99"/>
      <c r="AD378" s="99"/>
      <c r="AE378" s="99"/>
      <c r="AF378" s="99"/>
      <c r="AG378" s="99"/>
      <c r="AH378" s="99"/>
      <c r="AI378" s="99"/>
      <c r="AJ378" s="99"/>
      <c r="AK378" s="99"/>
      <c r="AL378" s="99"/>
      <c r="AM378" s="99"/>
      <c r="AN378" s="99"/>
      <c r="AO378" s="39"/>
    </row>
    <row r="379" spans="1:41" s="40" customFormat="1" ht="26" x14ac:dyDescent="0.35">
      <c r="A379" s="25"/>
      <c r="B379" s="1123"/>
      <c r="C379" s="1166" t="s">
        <v>122</v>
      </c>
      <c r="D379" s="182"/>
      <c r="E379" s="183"/>
      <c r="F379" s="332"/>
      <c r="G379" s="1127">
        <v>0</v>
      </c>
      <c r="H379" s="333">
        <v>1</v>
      </c>
      <c r="I379" s="186">
        <v>1</v>
      </c>
      <c r="J379" s="187"/>
      <c r="K379" s="338" t="s">
        <v>435</v>
      </c>
      <c r="L379" s="338"/>
      <c r="M379" s="189" t="s">
        <v>436</v>
      </c>
      <c r="N379" s="188" t="s">
        <v>119</v>
      </c>
      <c r="O379" s="444" t="s">
        <v>122</v>
      </c>
      <c r="P379" s="190" t="s">
        <v>437</v>
      </c>
      <c r="Q379" s="25"/>
      <c r="R379" s="99"/>
      <c r="S379" s="99"/>
      <c r="T379" s="99"/>
      <c r="U379" s="99"/>
      <c r="V379" s="99"/>
      <c r="W379" s="99"/>
      <c r="X379" s="99"/>
      <c r="Y379" s="99"/>
      <c r="Z379" s="99"/>
      <c r="AA379" s="99"/>
      <c r="AB379" s="99"/>
      <c r="AC379" s="99"/>
      <c r="AD379" s="99"/>
      <c r="AE379" s="99"/>
      <c r="AF379" s="99"/>
      <c r="AG379" s="99"/>
      <c r="AH379" s="99"/>
      <c r="AI379" s="99"/>
      <c r="AJ379" s="99"/>
      <c r="AK379" s="99"/>
      <c r="AL379" s="99"/>
      <c r="AM379" s="99"/>
      <c r="AN379" s="99"/>
      <c r="AO379" s="39"/>
    </row>
    <row r="380" spans="1:41" s="40" customFormat="1" ht="15" thickBot="1" x14ac:dyDescent="0.4">
      <c r="A380" s="25"/>
      <c r="B380" s="1123"/>
      <c r="C380" s="1168"/>
      <c r="D380" s="192"/>
      <c r="E380" s="233"/>
      <c r="F380" s="334"/>
      <c r="G380" s="1128"/>
      <c r="H380" s="335"/>
      <c r="I380" s="196"/>
      <c r="J380" s="197"/>
      <c r="K380" s="336"/>
      <c r="L380" s="198"/>
      <c r="M380" s="199"/>
      <c r="N380" s="198"/>
      <c r="O380" s="445" t="s">
        <v>122</v>
      </c>
      <c r="P380" s="200"/>
      <c r="Q380" s="25"/>
      <c r="R380" s="99"/>
      <c r="S380" s="99"/>
      <c r="T380" s="99"/>
      <c r="U380" s="99"/>
      <c r="V380" s="99"/>
      <c r="W380" s="99"/>
      <c r="X380" s="99"/>
      <c r="Y380" s="99"/>
      <c r="Z380" s="99"/>
      <c r="AA380" s="99"/>
      <c r="AB380" s="99"/>
      <c r="AC380" s="99"/>
      <c r="AD380" s="99"/>
      <c r="AE380" s="99"/>
      <c r="AF380" s="99"/>
      <c r="AG380" s="99"/>
      <c r="AH380" s="99"/>
      <c r="AI380" s="99"/>
      <c r="AJ380" s="99"/>
      <c r="AK380" s="99"/>
      <c r="AL380" s="99"/>
      <c r="AM380" s="99"/>
      <c r="AN380" s="99"/>
      <c r="AO380" s="39"/>
    </row>
    <row r="381" spans="1:41" s="40" customFormat="1" x14ac:dyDescent="0.35">
      <c r="A381" s="25"/>
      <c r="B381" s="1123"/>
      <c r="C381" s="1166" t="s">
        <v>124</v>
      </c>
      <c r="D381" s="182"/>
      <c r="E381" s="183"/>
      <c r="F381" s="332"/>
      <c r="G381" s="1127">
        <v>0</v>
      </c>
      <c r="H381" s="333"/>
      <c r="I381" s="186"/>
      <c r="J381" s="187"/>
      <c r="K381" s="280" t="s">
        <v>438</v>
      </c>
      <c r="L381" s="218"/>
      <c r="M381" s="189"/>
      <c r="N381" s="188"/>
      <c r="O381" s="444" t="s">
        <v>124</v>
      </c>
      <c r="P381" s="190"/>
      <c r="Q381" s="25"/>
      <c r="R381" s="99"/>
      <c r="S381" s="99"/>
      <c r="T381" s="99"/>
      <c r="U381" s="99"/>
      <c r="V381" s="99"/>
      <c r="W381" s="99"/>
      <c r="X381" s="99"/>
      <c r="Y381" s="99"/>
      <c r="Z381" s="99"/>
      <c r="AA381" s="99"/>
      <c r="AB381" s="99"/>
      <c r="AC381" s="99"/>
      <c r="AD381" s="99"/>
      <c r="AE381" s="99"/>
      <c r="AF381" s="99"/>
      <c r="AG381" s="99"/>
      <c r="AH381" s="99"/>
      <c r="AI381" s="99"/>
      <c r="AJ381" s="99"/>
      <c r="AK381" s="99"/>
      <c r="AL381" s="99"/>
      <c r="AM381" s="99"/>
      <c r="AN381" s="99"/>
      <c r="AO381" s="39"/>
    </row>
    <row r="382" spans="1:41" s="40" customFormat="1" ht="15" thickBot="1" x14ac:dyDescent="0.4">
      <c r="A382" s="25"/>
      <c r="B382" s="1123"/>
      <c r="C382" s="1168"/>
      <c r="D382" s="192"/>
      <c r="E382" s="233"/>
      <c r="F382" s="334"/>
      <c r="G382" s="1128"/>
      <c r="H382" s="335"/>
      <c r="I382" s="196"/>
      <c r="J382" s="197"/>
      <c r="K382" s="204"/>
      <c r="L382" s="198"/>
      <c r="M382" s="199"/>
      <c r="N382" s="198"/>
      <c r="O382" s="445" t="s">
        <v>124</v>
      </c>
      <c r="P382" s="200"/>
      <c r="Q382" s="25"/>
      <c r="R382" s="99"/>
      <c r="S382" s="99"/>
      <c r="T382" s="99"/>
      <c r="U382" s="99"/>
      <c r="V382" s="99"/>
      <c r="W382" s="99"/>
      <c r="X382" s="99"/>
      <c r="Y382" s="99"/>
      <c r="Z382" s="99"/>
      <c r="AA382" s="99"/>
      <c r="AB382" s="99"/>
      <c r="AC382" s="99"/>
      <c r="AD382" s="99"/>
      <c r="AE382" s="99"/>
      <c r="AF382" s="99"/>
      <c r="AG382" s="99"/>
      <c r="AH382" s="99"/>
      <c r="AI382" s="99"/>
      <c r="AJ382" s="99"/>
      <c r="AK382" s="99"/>
      <c r="AL382" s="99"/>
      <c r="AM382" s="99"/>
      <c r="AN382" s="99"/>
      <c r="AO382" s="39"/>
    </row>
    <row r="383" spans="1:41" s="40" customFormat="1" x14ac:dyDescent="0.35">
      <c r="A383" s="25"/>
      <c r="B383" s="1123"/>
      <c r="C383" s="1166" t="s">
        <v>128</v>
      </c>
      <c r="D383" s="182"/>
      <c r="E383" s="183"/>
      <c r="F383" s="332"/>
      <c r="G383" s="1127">
        <v>0</v>
      </c>
      <c r="H383" s="333"/>
      <c r="I383" s="186"/>
      <c r="J383" s="187"/>
      <c r="K383" s="218"/>
      <c r="L383" s="188"/>
      <c r="M383" s="189"/>
      <c r="N383" s="188"/>
      <c r="O383" s="444" t="s">
        <v>128</v>
      </c>
      <c r="P383" s="190"/>
      <c r="Q383" s="25"/>
      <c r="R383" s="99"/>
      <c r="S383" s="99"/>
      <c r="T383" s="99"/>
      <c r="U383" s="99"/>
      <c r="V383" s="99"/>
      <c r="W383" s="99"/>
      <c r="X383" s="99"/>
      <c r="Y383" s="99"/>
      <c r="Z383" s="99"/>
      <c r="AA383" s="99"/>
      <c r="AB383" s="99"/>
      <c r="AC383" s="99"/>
      <c r="AD383" s="99"/>
      <c r="AE383" s="99"/>
      <c r="AF383" s="99"/>
      <c r="AG383" s="99"/>
      <c r="AH383" s="99"/>
      <c r="AI383" s="99"/>
      <c r="AJ383" s="99"/>
      <c r="AK383" s="99"/>
      <c r="AL383" s="99"/>
      <c r="AM383" s="99"/>
      <c r="AN383" s="99"/>
      <c r="AO383" s="39"/>
    </row>
    <row r="384" spans="1:41" s="40" customFormat="1" ht="15" thickBot="1" x14ac:dyDescent="0.4">
      <c r="A384" s="25"/>
      <c r="B384" s="1123"/>
      <c r="C384" s="1168"/>
      <c r="D384" s="192"/>
      <c r="E384" s="233"/>
      <c r="F384" s="334"/>
      <c r="G384" s="1128"/>
      <c r="H384" s="335"/>
      <c r="I384" s="196"/>
      <c r="J384" s="197"/>
      <c r="K384" s="204"/>
      <c r="L384" s="198"/>
      <c r="M384" s="199"/>
      <c r="N384" s="198"/>
      <c r="O384" s="445" t="s">
        <v>128</v>
      </c>
      <c r="P384" s="200"/>
      <c r="Q384" s="25"/>
      <c r="R384" s="99"/>
      <c r="S384" s="99"/>
      <c r="T384" s="99"/>
      <c r="U384" s="99"/>
      <c r="V384" s="99"/>
      <c r="W384" s="99"/>
      <c r="X384" s="99"/>
      <c r="Y384" s="99"/>
      <c r="Z384" s="99"/>
      <c r="AA384" s="99"/>
      <c r="AB384" s="99"/>
      <c r="AC384" s="99"/>
      <c r="AD384" s="99"/>
      <c r="AE384" s="99"/>
      <c r="AF384" s="99"/>
      <c r="AG384" s="99"/>
      <c r="AH384" s="99"/>
      <c r="AI384" s="99"/>
      <c r="AJ384" s="99"/>
      <c r="AK384" s="99"/>
      <c r="AL384" s="99"/>
      <c r="AM384" s="99"/>
      <c r="AN384" s="99"/>
      <c r="AO384" s="39"/>
    </row>
    <row r="385" spans="1:41" s="40" customFormat="1" ht="26" x14ac:dyDescent="0.35">
      <c r="A385" s="25"/>
      <c r="B385" s="1123"/>
      <c r="C385" s="1166" t="s">
        <v>95</v>
      </c>
      <c r="D385" s="182"/>
      <c r="E385" s="183"/>
      <c r="F385" s="332"/>
      <c r="G385" s="1127">
        <v>1</v>
      </c>
      <c r="H385" s="333">
        <v>1</v>
      </c>
      <c r="I385" s="186">
        <v>1</v>
      </c>
      <c r="J385" s="187"/>
      <c r="K385" s="218" t="s">
        <v>439</v>
      </c>
      <c r="L385" s="188"/>
      <c r="M385" s="189"/>
      <c r="N385" s="188"/>
      <c r="O385" s="444" t="s">
        <v>95</v>
      </c>
      <c r="P385" s="190" t="s">
        <v>433</v>
      </c>
      <c r="Q385" s="25"/>
      <c r="R385" s="99"/>
      <c r="S385" s="99"/>
      <c r="T385" s="99"/>
      <c r="U385" s="99"/>
      <c r="V385" s="99"/>
      <c r="W385" s="99"/>
      <c r="X385" s="99"/>
      <c r="Y385" s="99"/>
      <c r="Z385" s="99"/>
      <c r="AA385" s="99"/>
      <c r="AB385" s="99"/>
      <c r="AC385" s="99"/>
      <c r="AD385" s="99"/>
      <c r="AE385" s="99"/>
      <c r="AF385" s="99"/>
      <c r="AG385" s="99"/>
      <c r="AH385" s="99"/>
      <c r="AI385" s="99"/>
      <c r="AJ385" s="99"/>
      <c r="AK385" s="99"/>
      <c r="AL385" s="99"/>
      <c r="AM385" s="99"/>
      <c r="AN385" s="99"/>
      <c r="AO385" s="39"/>
    </row>
    <row r="386" spans="1:41" s="40" customFormat="1" ht="15" thickBot="1" x14ac:dyDescent="0.4">
      <c r="A386" s="25"/>
      <c r="B386" s="1123"/>
      <c r="C386" s="1167"/>
      <c r="D386" s="281"/>
      <c r="E386" s="287"/>
      <c r="F386" s="330"/>
      <c r="G386" s="1129"/>
      <c r="H386" s="331"/>
      <c r="I386" s="284"/>
      <c r="J386" s="285"/>
      <c r="K386" s="64"/>
      <c r="L386" s="120"/>
      <c r="M386" s="121"/>
      <c r="N386" s="120"/>
      <c r="O386" s="449" t="s">
        <v>95</v>
      </c>
      <c r="P386" s="329"/>
      <c r="Q386" s="25"/>
      <c r="R386" s="99"/>
      <c r="S386" s="99"/>
      <c r="T386" s="99"/>
      <c r="U386" s="99"/>
      <c r="V386" s="99"/>
      <c r="W386" s="99"/>
      <c r="X386" s="99"/>
      <c r="Y386" s="99"/>
      <c r="Z386" s="99"/>
      <c r="AA386" s="99"/>
      <c r="AB386" s="99"/>
      <c r="AC386" s="99"/>
      <c r="AD386" s="99"/>
      <c r="AE386" s="99"/>
      <c r="AF386" s="99"/>
      <c r="AG386" s="99"/>
      <c r="AH386" s="99"/>
      <c r="AI386" s="99"/>
      <c r="AJ386" s="99"/>
      <c r="AK386" s="99"/>
      <c r="AL386" s="99"/>
      <c r="AM386" s="99"/>
      <c r="AN386" s="99"/>
      <c r="AO386" s="39"/>
    </row>
    <row r="387" spans="1:41" s="40" customFormat="1" ht="26" x14ac:dyDescent="0.35">
      <c r="A387" s="25"/>
      <c r="B387" s="1123"/>
      <c r="C387" s="1166" t="s">
        <v>98</v>
      </c>
      <c r="D387" s="182"/>
      <c r="E387" s="183"/>
      <c r="F387" s="332"/>
      <c r="G387" s="1127">
        <v>1</v>
      </c>
      <c r="H387" s="333">
        <v>1</v>
      </c>
      <c r="I387" s="186"/>
      <c r="J387" s="187"/>
      <c r="K387" s="339" t="s">
        <v>440</v>
      </c>
      <c r="L387" s="188"/>
      <c r="M387" s="189"/>
      <c r="N387" s="188"/>
      <c r="O387" s="444" t="s">
        <v>98</v>
      </c>
      <c r="P387" s="190"/>
      <c r="Q387" s="25"/>
      <c r="R387" s="99"/>
      <c r="S387" s="99"/>
      <c r="T387" s="99"/>
      <c r="U387" s="99"/>
      <c r="V387" s="99"/>
      <c r="W387" s="99"/>
      <c r="X387" s="99"/>
      <c r="Y387" s="99"/>
      <c r="Z387" s="99"/>
      <c r="AA387" s="99"/>
      <c r="AB387" s="99"/>
      <c r="AC387" s="99"/>
      <c r="AD387" s="99"/>
      <c r="AE387" s="99"/>
      <c r="AF387" s="99"/>
      <c r="AG387" s="99"/>
      <c r="AH387" s="99"/>
      <c r="AI387" s="99"/>
      <c r="AJ387" s="99"/>
      <c r="AK387" s="99"/>
      <c r="AL387" s="99"/>
      <c r="AM387" s="99"/>
      <c r="AN387" s="99"/>
      <c r="AO387" s="39"/>
    </row>
    <row r="388" spans="1:41" s="40" customFormat="1" ht="15" thickBot="1" x14ac:dyDescent="0.4">
      <c r="A388" s="25"/>
      <c r="B388" s="1123"/>
      <c r="C388" s="1168"/>
      <c r="D388" s="192"/>
      <c r="E388" s="233"/>
      <c r="F388" s="334"/>
      <c r="G388" s="1128"/>
      <c r="H388" s="335"/>
      <c r="I388" s="196"/>
      <c r="J388" s="197"/>
      <c r="K388" s="204"/>
      <c r="L388" s="198"/>
      <c r="M388" s="199"/>
      <c r="N388" s="198"/>
      <c r="O388" s="445" t="s">
        <v>98</v>
      </c>
      <c r="P388" s="200"/>
      <c r="Q388" s="25"/>
      <c r="R388" s="99"/>
      <c r="S388" s="99"/>
      <c r="T388" s="99"/>
      <c r="U388" s="99"/>
      <c r="V388" s="99"/>
      <c r="W388" s="99"/>
      <c r="X388" s="99"/>
      <c r="Y388" s="99"/>
      <c r="Z388" s="99"/>
      <c r="AA388" s="99"/>
      <c r="AB388" s="99"/>
      <c r="AC388" s="99"/>
      <c r="AD388" s="99"/>
      <c r="AE388" s="99"/>
      <c r="AF388" s="99"/>
      <c r="AG388" s="99"/>
      <c r="AH388" s="99"/>
      <c r="AI388" s="99"/>
      <c r="AJ388" s="99"/>
      <c r="AK388" s="99"/>
      <c r="AL388" s="99"/>
      <c r="AM388" s="99"/>
      <c r="AN388" s="99"/>
      <c r="AO388" s="39"/>
    </row>
    <row r="389" spans="1:41" s="40" customFormat="1" ht="26" x14ac:dyDescent="0.35">
      <c r="A389" s="25"/>
      <c r="B389" s="1123"/>
      <c r="C389" s="1166" t="s">
        <v>103</v>
      </c>
      <c r="D389" s="182"/>
      <c r="E389" s="183"/>
      <c r="F389" s="332"/>
      <c r="G389" s="1127">
        <v>1</v>
      </c>
      <c r="H389" s="333">
        <v>1</v>
      </c>
      <c r="I389" s="186"/>
      <c r="J389" s="187"/>
      <c r="K389" s="339" t="s">
        <v>441</v>
      </c>
      <c r="L389" s="188"/>
      <c r="M389" s="189"/>
      <c r="N389" s="188"/>
      <c r="O389" s="444" t="s">
        <v>103</v>
      </c>
      <c r="P389" s="190"/>
      <c r="Q389" s="25"/>
      <c r="R389" s="99"/>
      <c r="S389" s="99"/>
      <c r="T389" s="99"/>
      <c r="U389" s="99"/>
      <c r="V389" s="99"/>
      <c r="W389" s="99"/>
      <c r="X389" s="99"/>
      <c r="Y389" s="99"/>
      <c r="Z389" s="99"/>
      <c r="AA389" s="99"/>
      <c r="AB389" s="99"/>
      <c r="AC389" s="99"/>
      <c r="AD389" s="99"/>
      <c r="AE389" s="99"/>
      <c r="AF389" s="99"/>
      <c r="AG389" s="99"/>
      <c r="AH389" s="99"/>
      <c r="AI389" s="99"/>
      <c r="AJ389" s="99"/>
      <c r="AK389" s="99"/>
      <c r="AL389" s="99"/>
      <c r="AM389" s="99"/>
      <c r="AN389" s="99"/>
      <c r="AO389" s="39"/>
    </row>
    <row r="390" spans="1:41" s="40" customFormat="1" ht="15" thickBot="1" x14ac:dyDescent="0.4">
      <c r="A390" s="25"/>
      <c r="B390" s="1123"/>
      <c r="C390" s="1168"/>
      <c r="D390" s="192"/>
      <c r="E390" s="233"/>
      <c r="F390" s="334"/>
      <c r="G390" s="1128"/>
      <c r="H390" s="335"/>
      <c r="I390" s="196"/>
      <c r="J390" s="197"/>
      <c r="K390" s="204"/>
      <c r="L390" s="198"/>
      <c r="M390" s="199"/>
      <c r="N390" s="198"/>
      <c r="O390" s="445" t="s">
        <v>103</v>
      </c>
      <c r="P390" s="200"/>
      <c r="Q390" s="25"/>
      <c r="R390" s="99"/>
      <c r="S390" s="99"/>
      <c r="T390" s="99"/>
      <c r="U390" s="99"/>
      <c r="V390" s="99"/>
      <c r="W390" s="99"/>
      <c r="X390" s="99"/>
      <c r="Y390" s="99"/>
      <c r="Z390" s="99"/>
      <c r="AA390" s="99"/>
      <c r="AB390" s="99"/>
      <c r="AC390" s="99"/>
      <c r="AD390" s="99"/>
      <c r="AE390" s="99"/>
      <c r="AF390" s="99"/>
      <c r="AG390" s="99"/>
      <c r="AH390" s="99"/>
      <c r="AI390" s="99"/>
      <c r="AJ390" s="99"/>
      <c r="AK390" s="99"/>
      <c r="AL390" s="99"/>
      <c r="AM390" s="99"/>
      <c r="AN390" s="99"/>
      <c r="AO390" s="39"/>
    </row>
    <row r="391" spans="1:41" s="40" customFormat="1" x14ac:dyDescent="0.35">
      <c r="A391" s="25"/>
      <c r="B391" s="1123"/>
      <c r="C391" s="1166" t="s">
        <v>130</v>
      </c>
      <c r="D391" s="182"/>
      <c r="E391" s="183"/>
      <c r="F391" s="332"/>
      <c r="G391" s="1127">
        <v>0</v>
      </c>
      <c r="H391" s="333"/>
      <c r="I391" s="186"/>
      <c r="J391" s="187"/>
      <c r="K391" s="218"/>
      <c r="L391" s="188"/>
      <c r="M391" s="189"/>
      <c r="N391" s="188"/>
      <c r="O391" s="444" t="s">
        <v>130</v>
      </c>
      <c r="P391" s="190"/>
      <c r="Q391" s="25"/>
      <c r="R391" s="99"/>
      <c r="S391" s="99"/>
      <c r="T391" s="99"/>
      <c r="U391" s="99"/>
      <c r="V391" s="99"/>
      <c r="W391" s="99"/>
      <c r="X391" s="99"/>
      <c r="Y391" s="99"/>
      <c r="Z391" s="99"/>
      <c r="AA391" s="99"/>
      <c r="AB391" s="99"/>
      <c r="AC391" s="99"/>
      <c r="AD391" s="99"/>
      <c r="AE391" s="99"/>
      <c r="AF391" s="99"/>
      <c r="AG391" s="99"/>
      <c r="AH391" s="99"/>
      <c r="AI391" s="99"/>
      <c r="AJ391" s="99"/>
      <c r="AK391" s="99"/>
      <c r="AL391" s="99"/>
      <c r="AM391" s="99"/>
      <c r="AN391" s="99"/>
      <c r="AO391" s="39"/>
    </row>
    <row r="392" spans="1:41" s="40" customFormat="1" ht="15" thickBot="1" x14ac:dyDescent="0.4">
      <c r="A392" s="25"/>
      <c r="B392" s="1123"/>
      <c r="C392" s="1168"/>
      <c r="D392" s="192"/>
      <c r="E392" s="233"/>
      <c r="F392" s="334"/>
      <c r="G392" s="1128"/>
      <c r="H392" s="335"/>
      <c r="I392" s="196"/>
      <c r="J392" s="197"/>
      <c r="K392" s="204"/>
      <c r="L392" s="198"/>
      <c r="M392" s="199"/>
      <c r="N392" s="198"/>
      <c r="O392" s="445" t="s">
        <v>130</v>
      </c>
      <c r="P392" s="200"/>
      <c r="Q392" s="25"/>
      <c r="R392" s="99"/>
      <c r="S392" s="99"/>
      <c r="T392" s="99"/>
      <c r="U392" s="99"/>
      <c r="V392" s="99"/>
      <c r="W392" s="99"/>
      <c r="X392" s="99"/>
      <c r="Y392" s="99"/>
      <c r="Z392" s="99"/>
      <c r="AA392" s="99"/>
      <c r="AB392" s="99"/>
      <c r="AC392" s="99"/>
      <c r="AD392" s="99"/>
      <c r="AE392" s="99"/>
      <c r="AF392" s="99"/>
      <c r="AG392" s="99"/>
      <c r="AH392" s="99"/>
      <c r="AI392" s="99"/>
      <c r="AJ392" s="99"/>
      <c r="AK392" s="99"/>
      <c r="AL392" s="99"/>
      <c r="AM392" s="99"/>
      <c r="AN392" s="99"/>
      <c r="AO392" s="39"/>
    </row>
    <row r="393" spans="1:41" s="40" customFormat="1" x14ac:dyDescent="0.35">
      <c r="A393" s="25"/>
      <c r="B393" s="1123"/>
      <c r="C393" s="1166" t="s">
        <v>106</v>
      </c>
      <c r="D393" s="182"/>
      <c r="E393" s="289"/>
      <c r="F393" s="332"/>
      <c r="G393" s="1127">
        <v>1</v>
      </c>
      <c r="H393" s="333">
        <v>1</v>
      </c>
      <c r="I393" s="186"/>
      <c r="J393" s="187"/>
      <c r="K393" s="339" t="s">
        <v>442</v>
      </c>
      <c r="L393" s="188"/>
      <c r="M393" s="340"/>
      <c r="N393" s="188"/>
      <c r="O393" s="444" t="s">
        <v>106</v>
      </c>
      <c r="P393" s="190"/>
      <c r="Q393" s="25"/>
      <c r="R393" s="99"/>
      <c r="S393" s="99"/>
      <c r="T393" s="99"/>
      <c r="U393" s="99"/>
      <c r="V393" s="99"/>
      <c r="W393" s="99"/>
      <c r="X393" s="99"/>
      <c r="Y393" s="99"/>
      <c r="Z393" s="99"/>
      <c r="AA393" s="99"/>
      <c r="AB393" s="99"/>
      <c r="AC393" s="99"/>
      <c r="AD393" s="99"/>
      <c r="AE393" s="99"/>
      <c r="AF393" s="99"/>
      <c r="AG393" s="99"/>
      <c r="AH393" s="99"/>
      <c r="AI393" s="99"/>
      <c r="AJ393" s="99"/>
      <c r="AK393" s="99"/>
      <c r="AL393" s="99"/>
      <c r="AM393" s="99"/>
      <c r="AN393" s="99"/>
      <c r="AO393" s="39"/>
    </row>
    <row r="394" spans="1:41" s="40" customFormat="1" ht="15" thickBot="1" x14ac:dyDescent="0.4">
      <c r="A394" s="25"/>
      <c r="B394" s="1124"/>
      <c r="C394" s="1168"/>
      <c r="D394" s="192"/>
      <c r="E394" s="286"/>
      <c r="F394" s="334"/>
      <c r="G394" s="1128"/>
      <c r="H394" s="335"/>
      <c r="I394" s="196"/>
      <c r="J394" s="197"/>
      <c r="K394" s="204"/>
      <c r="L394" s="198"/>
      <c r="M394" s="341"/>
      <c r="N394" s="198"/>
      <c r="O394" s="445" t="s">
        <v>106</v>
      </c>
      <c r="P394" s="200"/>
      <c r="Q394" s="25"/>
      <c r="R394" s="99"/>
      <c r="S394" s="99"/>
      <c r="T394" s="99"/>
      <c r="U394" s="99"/>
      <c r="V394" s="99"/>
      <c r="W394" s="99"/>
      <c r="X394" s="99"/>
      <c r="Y394" s="99"/>
      <c r="Z394" s="99"/>
      <c r="AA394" s="99"/>
      <c r="AB394" s="99"/>
      <c r="AC394" s="99"/>
      <c r="AD394" s="99"/>
      <c r="AE394" s="99"/>
      <c r="AF394" s="99"/>
      <c r="AG394" s="99"/>
      <c r="AH394" s="99"/>
      <c r="AI394" s="99"/>
      <c r="AJ394" s="99"/>
      <c r="AK394" s="99"/>
      <c r="AL394" s="99"/>
      <c r="AM394" s="99"/>
      <c r="AN394" s="99"/>
      <c r="AO394" s="39"/>
    </row>
    <row r="395" spans="1:41" s="40" customFormat="1" ht="38.5" customHeight="1" thickBot="1" x14ac:dyDescent="0.4">
      <c r="A395" s="25"/>
      <c r="B395" s="154"/>
      <c r="C395" s="253"/>
      <c r="D395" s="254">
        <v>7.3</v>
      </c>
      <c r="E395" s="255" t="s">
        <v>41</v>
      </c>
      <c r="F395" s="256" t="s">
        <v>443</v>
      </c>
      <c r="G395" s="257">
        <f>SUM(G396:G420)</f>
        <v>18</v>
      </c>
      <c r="H395" s="258">
        <f>SUM(H396:H420)</f>
        <v>23</v>
      </c>
      <c r="I395" s="259">
        <f>SUM(I396:I420)</f>
        <v>14</v>
      </c>
      <c r="J395" s="292" t="s">
        <v>224</v>
      </c>
      <c r="K395" s="261"/>
      <c r="L395" s="262"/>
      <c r="M395" s="263"/>
      <c r="N395" s="262"/>
      <c r="O395" s="446"/>
      <c r="P395" s="252"/>
      <c r="Q395" s="25"/>
      <c r="R395" s="99"/>
      <c r="S395" s="99"/>
      <c r="T395" s="99"/>
      <c r="U395" s="99"/>
      <c r="V395" s="99"/>
      <c r="W395" s="99"/>
      <c r="X395" s="99"/>
      <c r="Y395" s="99"/>
      <c r="Z395" s="99"/>
      <c r="AA395" s="99"/>
      <c r="AB395" s="99"/>
      <c r="AC395" s="99"/>
      <c r="AD395" s="99"/>
      <c r="AE395" s="99"/>
      <c r="AF395" s="99"/>
      <c r="AG395" s="99"/>
      <c r="AH395" s="99"/>
      <c r="AI395" s="99"/>
      <c r="AJ395" s="99"/>
      <c r="AK395" s="99"/>
      <c r="AL395" s="99"/>
      <c r="AM395" s="99"/>
      <c r="AN395" s="99"/>
      <c r="AO395" s="39"/>
    </row>
    <row r="396" spans="1:41" s="40" customFormat="1" ht="26" x14ac:dyDescent="0.35">
      <c r="A396" s="25"/>
      <c r="B396" s="1122" t="s">
        <v>444</v>
      </c>
      <c r="C396" s="1166" t="s">
        <v>90</v>
      </c>
      <c r="D396" s="344"/>
      <c r="E396" s="183"/>
      <c r="F396" s="345"/>
      <c r="G396" s="1115">
        <v>4</v>
      </c>
      <c r="H396" s="185">
        <v>1</v>
      </c>
      <c r="I396" s="186">
        <v>1</v>
      </c>
      <c r="J396" s="187"/>
      <c r="K396" s="218" t="s">
        <v>445</v>
      </c>
      <c r="L396" s="291" t="s">
        <v>446</v>
      </c>
      <c r="M396" s="189" t="s">
        <v>150</v>
      </c>
      <c r="N396" s="188" t="s">
        <v>119</v>
      </c>
      <c r="O396" s="444" t="s">
        <v>90</v>
      </c>
      <c r="P396" s="190" t="s">
        <v>447</v>
      </c>
      <c r="Q396" s="25"/>
      <c r="R396" s="99"/>
      <c r="S396" s="99"/>
      <c r="T396" s="99"/>
      <c r="U396" s="99"/>
      <c r="V396" s="99"/>
      <c r="W396" s="99"/>
      <c r="X396" s="99"/>
      <c r="Y396" s="99"/>
      <c r="Z396" s="99"/>
      <c r="AA396" s="99"/>
      <c r="AB396" s="99"/>
      <c r="AC396" s="99"/>
      <c r="AD396" s="99"/>
      <c r="AE396" s="99"/>
      <c r="AF396" s="99"/>
      <c r="AG396" s="99"/>
      <c r="AH396" s="99"/>
      <c r="AI396" s="99"/>
      <c r="AJ396" s="99"/>
      <c r="AK396" s="99"/>
      <c r="AL396" s="99"/>
      <c r="AM396" s="99"/>
      <c r="AN396" s="99"/>
      <c r="AO396" s="39"/>
    </row>
    <row r="397" spans="1:41" s="40" customFormat="1" ht="26" x14ac:dyDescent="0.35">
      <c r="A397" s="25"/>
      <c r="B397" s="1123"/>
      <c r="C397" s="1167"/>
      <c r="D397" s="113"/>
      <c r="E397" s="94"/>
      <c r="F397" s="114" t="s">
        <v>448</v>
      </c>
      <c r="G397" s="1125"/>
      <c r="H397" s="56">
        <v>1</v>
      </c>
      <c r="I397" s="57"/>
      <c r="J397" s="98"/>
      <c r="K397" s="67" t="s">
        <v>449</v>
      </c>
      <c r="L397" s="198"/>
      <c r="M397" s="61"/>
      <c r="N397" s="60"/>
      <c r="O397" s="328" t="s">
        <v>90</v>
      </c>
      <c r="P397" s="191"/>
      <c r="Q397" s="25"/>
      <c r="R397" s="99"/>
      <c r="S397" s="99"/>
      <c r="T397" s="99"/>
      <c r="U397" s="99"/>
      <c r="V397" s="99"/>
      <c r="W397" s="99"/>
      <c r="X397" s="99"/>
      <c r="Y397" s="99"/>
      <c r="Z397" s="99"/>
      <c r="AA397" s="99"/>
      <c r="AB397" s="99"/>
      <c r="AC397" s="99"/>
      <c r="AD397" s="99"/>
      <c r="AE397" s="99"/>
      <c r="AF397" s="99"/>
      <c r="AG397" s="99"/>
      <c r="AH397" s="99"/>
      <c r="AI397" s="99"/>
      <c r="AJ397" s="99"/>
      <c r="AK397" s="99"/>
      <c r="AL397" s="99"/>
      <c r="AM397" s="99"/>
      <c r="AN397" s="99"/>
      <c r="AO397" s="39"/>
    </row>
    <row r="398" spans="1:41" s="40" customFormat="1" x14ac:dyDescent="0.35">
      <c r="A398" s="25"/>
      <c r="B398" s="1123"/>
      <c r="C398" s="1167"/>
      <c r="D398" s="113"/>
      <c r="E398" s="158"/>
      <c r="F398" s="114"/>
      <c r="G398" s="1125"/>
      <c r="H398" s="56">
        <v>1</v>
      </c>
      <c r="I398" s="57">
        <v>1</v>
      </c>
      <c r="J398" s="98"/>
      <c r="K398" s="59" t="s">
        <v>450</v>
      </c>
      <c r="L398" s="60"/>
      <c r="M398" s="61" t="s">
        <v>150</v>
      </c>
      <c r="N398" s="60" t="s">
        <v>119</v>
      </c>
      <c r="O398" s="328" t="s">
        <v>90</v>
      </c>
      <c r="P398" s="191" t="s">
        <v>447</v>
      </c>
      <c r="Q398" s="25"/>
      <c r="R398" s="99"/>
      <c r="S398" s="99"/>
      <c r="T398" s="99"/>
      <c r="U398" s="99"/>
      <c r="V398" s="99"/>
      <c r="W398" s="99"/>
      <c r="X398" s="99"/>
      <c r="Y398" s="99"/>
      <c r="Z398" s="99"/>
      <c r="AA398" s="99"/>
      <c r="AB398" s="99"/>
      <c r="AC398" s="99"/>
      <c r="AD398" s="99"/>
      <c r="AE398" s="99"/>
      <c r="AF398" s="99"/>
      <c r="AG398" s="99"/>
      <c r="AH398" s="99"/>
      <c r="AI398" s="99"/>
      <c r="AJ398" s="99"/>
      <c r="AK398" s="99"/>
      <c r="AL398" s="99"/>
      <c r="AM398" s="99"/>
      <c r="AN398" s="99"/>
      <c r="AO398" s="39"/>
    </row>
    <row r="399" spans="1:41" s="40" customFormat="1" ht="26.5" thickBot="1" x14ac:dyDescent="0.4">
      <c r="A399" s="25"/>
      <c r="B399" s="1123"/>
      <c r="C399" s="1168"/>
      <c r="D399" s="346"/>
      <c r="E399" s="347"/>
      <c r="F399" s="348"/>
      <c r="G399" s="1116"/>
      <c r="H399" s="195">
        <v>1</v>
      </c>
      <c r="I399" s="196">
        <v>1</v>
      </c>
      <c r="J399" s="197"/>
      <c r="K399" s="204" t="s">
        <v>451</v>
      </c>
      <c r="L399" s="198"/>
      <c r="M399" s="199" t="s">
        <v>452</v>
      </c>
      <c r="N399" s="198" t="s">
        <v>119</v>
      </c>
      <c r="O399" s="445" t="s">
        <v>90</v>
      </c>
      <c r="P399" s="200" t="s">
        <v>453</v>
      </c>
      <c r="Q399" s="25"/>
      <c r="R399" s="99"/>
      <c r="S399" s="99"/>
      <c r="T399" s="99"/>
      <c r="U399" s="99"/>
      <c r="V399" s="99"/>
      <c r="W399" s="99"/>
      <c r="X399" s="99"/>
      <c r="Y399" s="99"/>
      <c r="Z399" s="99"/>
      <c r="AA399" s="99"/>
      <c r="AB399" s="99"/>
      <c r="AC399" s="99"/>
      <c r="AD399" s="99"/>
      <c r="AE399" s="99"/>
      <c r="AF399" s="99"/>
      <c r="AG399" s="99"/>
      <c r="AH399" s="99"/>
      <c r="AI399" s="99"/>
      <c r="AJ399" s="99"/>
      <c r="AK399" s="99"/>
      <c r="AL399" s="99"/>
      <c r="AM399" s="99"/>
      <c r="AN399" s="99"/>
      <c r="AO399" s="39"/>
    </row>
    <row r="400" spans="1:41" s="40" customFormat="1" x14ac:dyDescent="0.35">
      <c r="A400" s="25"/>
      <c r="B400" s="1123"/>
      <c r="C400" s="1166" t="s">
        <v>93</v>
      </c>
      <c r="D400" s="344"/>
      <c r="E400" s="183"/>
      <c r="F400" s="345"/>
      <c r="G400" s="1115">
        <v>2</v>
      </c>
      <c r="H400" s="185">
        <v>1</v>
      </c>
      <c r="I400" s="186">
        <v>1</v>
      </c>
      <c r="J400" s="187"/>
      <c r="K400" s="218" t="s">
        <v>454</v>
      </c>
      <c r="L400" s="188"/>
      <c r="M400" s="189"/>
      <c r="N400" s="188"/>
      <c r="O400" s="444" t="s">
        <v>93</v>
      </c>
      <c r="P400" s="190" t="s">
        <v>437</v>
      </c>
      <c r="Q400" s="25"/>
      <c r="R400" s="99"/>
      <c r="S400" s="99"/>
      <c r="T400" s="99"/>
      <c r="U400" s="99"/>
      <c r="V400" s="99"/>
      <c r="W400" s="99"/>
      <c r="X400" s="99"/>
      <c r="Y400" s="99"/>
      <c r="Z400" s="99"/>
      <c r="AA400" s="99"/>
      <c r="AB400" s="99"/>
      <c r="AC400" s="99"/>
      <c r="AD400" s="99"/>
      <c r="AE400" s="99"/>
      <c r="AF400" s="99"/>
      <c r="AG400" s="99"/>
      <c r="AH400" s="99"/>
      <c r="AI400" s="99"/>
      <c r="AJ400" s="99"/>
      <c r="AK400" s="99"/>
      <c r="AL400" s="99"/>
      <c r="AM400" s="99"/>
      <c r="AN400" s="99"/>
      <c r="AO400" s="39"/>
    </row>
    <row r="401" spans="1:41" s="40" customFormat="1" ht="26.5" thickBot="1" x14ac:dyDescent="0.4">
      <c r="A401" s="25"/>
      <c r="B401" s="1123"/>
      <c r="C401" s="1168"/>
      <c r="D401" s="346"/>
      <c r="E401" s="233"/>
      <c r="F401" s="348"/>
      <c r="G401" s="1116"/>
      <c r="H401" s="195">
        <v>1</v>
      </c>
      <c r="I401" s="196">
        <v>1</v>
      </c>
      <c r="J401" s="197"/>
      <c r="K401" s="204" t="s">
        <v>455</v>
      </c>
      <c r="L401" s="198"/>
      <c r="M401" s="199"/>
      <c r="N401" s="198"/>
      <c r="O401" s="445" t="s">
        <v>93</v>
      </c>
      <c r="P401" s="200" t="s">
        <v>437</v>
      </c>
      <c r="Q401" s="25"/>
      <c r="R401" s="99"/>
      <c r="S401" s="99"/>
      <c r="T401" s="99"/>
      <c r="U401" s="99"/>
      <c r="V401" s="99"/>
      <c r="W401" s="99"/>
      <c r="X401" s="99"/>
      <c r="Y401" s="99"/>
      <c r="Z401" s="99"/>
      <c r="AA401" s="99"/>
      <c r="AB401" s="99"/>
      <c r="AC401" s="99"/>
      <c r="AD401" s="99"/>
      <c r="AE401" s="99"/>
      <c r="AF401" s="99"/>
      <c r="AG401" s="99"/>
      <c r="AH401" s="99"/>
      <c r="AI401" s="99"/>
      <c r="AJ401" s="99"/>
      <c r="AK401" s="99"/>
      <c r="AL401" s="99"/>
      <c r="AM401" s="99"/>
      <c r="AN401" s="99"/>
      <c r="AO401" s="39"/>
    </row>
    <row r="402" spans="1:41" s="40" customFormat="1" x14ac:dyDescent="0.35">
      <c r="A402" s="25"/>
      <c r="B402" s="1123"/>
      <c r="C402" s="1166" t="s">
        <v>122</v>
      </c>
      <c r="D402" s="344"/>
      <c r="E402" s="183"/>
      <c r="F402" s="345"/>
      <c r="G402" s="1115">
        <v>1</v>
      </c>
      <c r="H402" s="185">
        <v>1</v>
      </c>
      <c r="I402" s="186">
        <v>1</v>
      </c>
      <c r="J402" s="187"/>
      <c r="K402" s="646" t="s">
        <v>456</v>
      </c>
      <c r="L402" s="188"/>
      <c r="M402" s="189" t="s">
        <v>150</v>
      </c>
      <c r="N402" s="188" t="s">
        <v>119</v>
      </c>
      <c r="O402" s="444" t="s">
        <v>122</v>
      </c>
      <c r="P402" s="190" t="s">
        <v>447</v>
      </c>
      <c r="Q402" s="25"/>
      <c r="R402" s="99"/>
      <c r="S402" s="99"/>
      <c r="T402" s="99"/>
      <c r="U402" s="99"/>
      <c r="V402" s="99"/>
      <c r="W402" s="99"/>
      <c r="X402" s="99"/>
      <c r="Y402" s="99"/>
      <c r="Z402" s="99"/>
      <c r="AA402" s="99"/>
      <c r="AB402" s="99"/>
      <c r="AC402" s="99"/>
      <c r="AD402" s="99"/>
      <c r="AE402" s="99"/>
      <c r="AF402" s="99"/>
      <c r="AG402" s="99"/>
      <c r="AH402" s="99"/>
      <c r="AI402" s="99"/>
      <c r="AJ402" s="99"/>
      <c r="AK402" s="99"/>
      <c r="AL402" s="99"/>
      <c r="AM402" s="99"/>
      <c r="AN402" s="99"/>
      <c r="AO402" s="39"/>
    </row>
    <row r="403" spans="1:41" s="40" customFormat="1" ht="26.5" thickBot="1" x14ac:dyDescent="0.4">
      <c r="A403" s="25"/>
      <c r="B403" s="1123"/>
      <c r="C403" s="1168"/>
      <c r="D403" s="346"/>
      <c r="E403" s="233"/>
      <c r="F403" s="348"/>
      <c r="G403" s="1116"/>
      <c r="H403" s="195">
        <v>1</v>
      </c>
      <c r="I403" s="196"/>
      <c r="J403" s="197"/>
      <c r="K403" s="642" t="s">
        <v>457</v>
      </c>
      <c r="L403" s="198"/>
      <c r="M403" s="199"/>
      <c r="N403" s="198"/>
      <c r="O403" s="445" t="s">
        <v>122</v>
      </c>
      <c r="P403" s="200"/>
      <c r="Q403" s="25"/>
      <c r="R403" s="99"/>
      <c r="S403" s="99"/>
      <c r="T403" s="99"/>
      <c r="U403" s="99"/>
      <c r="V403" s="99"/>
      <c r="W403" s="99"/>
      <c r="X403" s="99"/>
      <c r="Y403" s="99"/>
      <c r="Z403" s="99"/>
      <c r="AA403" s="99"/>
      <c r="AB403" s="99"/>
      <c r="AC403" s="99"/>
      <c r="AD403" s="99"/>
      <c r="AE403" s="99"/>
      <c r="AF403" s="99"/>
      <c r="AG403" s="99"/>
      <c r="AH403" s="99"/>
      <c r="AI403" s="99"/>
      <c r="AJ403" s="99"/>
      <c r="AK403" s="99"/>
      <c r="AL403" s="99"/>
      <c r="AM403" s="99"/>
      <c r="AN403" s="99"/>
      <c r="AO403" s="39"/>
    </row>
    <row r="404" spans="1:41" s="40" customFormat="1" ht="26" x14ac:dyDescent="0.35">
      <c r="A404" s="25"/>
      <c r="B404" s="1123"/>
      <c r="C404" s="1166" t="s">
        <v>124</v>
      </c>
      <c r="D404" s="344"/>
      <c r="E404" s="183"/>
      <c r="F404" s="345"/>
      <c r="G404" s="1115">
        <v>1</v>
      </c>
      <c r="H404" s="185">
        <v>1</v>
      </c>
      <c r="I404" s="186">
        <v>1</v>
      </c>
      <c r="J404" s="187"/>
      <c r="K404" s="218" t="s">
        <v>458</v>
      </c>
      <c r="L404" s="188"/>
      <c r="M404" s="189" t="s">
        <v>459</v>
      </c>
      <c r="N404" s="188" t="s">
        <v>460</v>
      </c>
      <c r="O404" s="444" t="s">
        <v>124</v>
      </c>
      <c r="P404" s="190" t="s">
        <v>461</v>
      </c>
      <c r="Q404" s="25"/>
      <c r="R404" s="99"/>
      <c r="S404" s="99"/>
      <c r="T404" s="99"/>
      <c r="U404" s="99"/>
      <c r="V404" s="99"/>
      <c r="W404" s="99"/>
      <c r="X404" s="99"/>
      <c r="Y404" s="99"/>
      <c r="Z404" s="99"/>
      <c r="AA404" s="99"/>
      <c r="AB404" s="99"/>
      <c r="AC404" s="99"/>
      <c r="AD404" s="99"/>
      <c r="AE404" s="99"/>
      <c r="AF404" s="99"/>
      <c r="AG404" s="99"/>
      <c r="AH404" s="99"/>
      <c r="AI404" s="99"/>
      <c r="AJ404" s="99"/>
      <c r="AK404" s="99"/>
      <c r="AL404" s="99"/>
      <c r="AM404" s="99"/>
      <c r="AN404" s="99"/>
      <c r="AO404" s="39"/>
    </row>
    <row r="405" spans="1:41" s="40" customFormat="1" ht="26.5" thickBot="1" x14ac:dyDescent="0.4">
      <c r="A405" s="25"/>
      <c r="B405" s="1123"/>
      <c r="C405" s="1168"/>
      <c r="D405" s="346"/>
      <c r="E405" s="233"/>
      <c r="F405" s="348"/>
      <c r="G405" s="1116"/>
      <c r="H405" s="195">
        <v>1</v>
      </c>
      <c r="I405" s="196">
        <v>1</v>
      </c>
      <c r="J405" s="197"/>
      <c r="K405" s="204" t="s">
        <v>462</v>
      </c>
      <c r="L405" s="198"/>
      <c r="M405" s="199"/>
      <c r="N405" s="198"/>
      <c r="O405" s="445" t="s">
        <v>124</v>
      </c>
      <c r="P405" s="200" t="s">
        <v>328</v>
      </c>
      <c r="Q405" s="25"/>
      <c r="R405" s="99"/>
      <c r="S405" s="99"/>
      <c r="T405" s="99"/>
      <c r="U405" s="99"/>
      <c r="V405" s="99"/>
      <c r="W405" s="99"/>
      <c r="X405" s="99"/>
      <c r="Y405" s="99"/>
      <c r="Z405" s="99"/>
      <c r="AA405" s="99"/>
      <c r="AB405" s="99"/>
      <c r="AC405" s="99"/>
      <c r="AD405" s="99"/>
      <c r="AE405" s="99"/>
      <c r="AF405" s="99"/>
      <c r="AG405" s="99"/>
      <c r="AH405" s="99"/>
      <c r="AI405" s="99"/>
      <c r="AJ405" s="99"/>
      <c r="AK405" s="99"/>
      <c r="AL405" s="99"/>
      <c r="AM405" s="99"/>
      <c r="AN405" s="99"/>
      <c r="AO405" s="39"/>
    </row>
    <row r="406" spans="1:41" s="40" customFormat="1" ht="26" x14ac:dyDescent="0.35">
      <c r="A406" s="25"/>
      <c r="B406" s="1123"/>
      <c r="C406" s="1166" t="s">
        <v>128</v>
      </c>
      <c r="D406" s="344"/>
      <c r="E406" s="183"/>
      <c r="F406" s="345"/>
      <c r="G406" s="1115">
        <v>1</v>
      </c>
      <c r="H406" s="185">
        <v>1</v>
      </c>
      <c r="I406" s="186"/>
      <c r="J406" s="187"/>
      <c r="K406" s="280" t="s">
        <v>463</v>
      </c>
      <c r="L406" s="188"/>
      <c r="M406" s="189"/>
      <c r="N406" s="188"/>
      <c r="O406" s="444" t="s">
        <v>128</v>
      </c>
      <c r="P406" s="190"/>
      <c r="Q406" s="25"/>
      <c r="R406" s="99"/>
      <c r="S406" s="99"/>
      <c r="T406" s="99"/>
      <c r="U406" s="99"/>
      <c r="V406" s="99"/>
      <c r="W406" s="99"/>
      <c r="X406" s="99"/>
      <c r="Y406" s="99"/>
      <c r="Z406" s="99"/>
      <c r="AA406" s="99"/>
      <c r="AB406" s="99"/>
      <c r="AC406" s="99"/>
      <c r="AD406" s="99"/>
      <c r="AE406" s="99"/>
      <c r="AF406" s="99"/>
      <c r="AG406" s="99"/>
      <c r="AH406" s="99"/>
      <c r="AI406" s="99"/>
      <c r="AJ406" s="99"/>
      <c r="AK406" s="99"/>
      <c r="AL406" s="99"/>
      <c r="AM406" s="99"/>
      <c r="AN406" s="99"/>
      <c r="AO406" s="39"/>
    </row>
    <row r="407" spans="1:41" s="40" customFormat="1" ht="26.5" thickBot="1" x14ac:dyDescent="0.4">
      <c r="A407" s="25"/>
      <c r="B407" s="1123"/>
      <c r="C407" s="1168"/>
      <c r="D407" s="346"/>
      <c r="E407" s="233"/>
      <c r="F407" s="348"/>
      <c r="G407" s="1116"/>
      <c r="H407" s="195">
        <v>3</v>
      </c>
      <c r="I407" s="196">
        <v>3</v>
      </c>
      <c r="J407" s="197"/>
      <c r="K407" s="204" t="s">
        <v>464</v>
      </c>
      <c r="L407" s="198"/>
      <c r="M407" s="199" t="s">
        <v>371</v>
      </c>
      <c r="N407" s="198" t="s">
        <v>119</v>
      </c>
      <c r="O407" s="445" t="s">
        <v>128</v>
      </c>
      <c r="P407" s="200" t="s">
        <v>465</v>
      </c>
      <c r="Q407" s="25"/>
      <c r="R407" s="99"/>
      <c r="S407" s="99"/>
      <c r="T407" s="99"/>
      <c r="U407" s="99"/>
      <c r="V407" s="99"/>
      <c r="W407" s="99"/>
      <c r="X407" s="99"/>
      <c r="Y407" s="99"/>
      <c r="Z407" s="99"/>
      <c r="AA407" s="99"/>
      <c r="AB407" s="99"/>
      <c r="AC407" s="99"/>
      <c r="AD407" s="99"/>
      <c r="AE407" s="99"/>
      <c r="AF407" s="99"/>
      <c r="AG407" s="99"/>
      <c r="AH407" s="99"/>
      <c r="AI407" s="99"/>
      <c r="AJ407" s="99"/>
      <c r="AK407" s="99"/>
      <c r="AL407" s="99"/>
      <c r="AM407" s="99"/>
      <c r="AN407" s="99"/>
      <c r="AO407" s="39"/>
    </row>
    <row r="408" spans="1:41" s="40" customFormat="1" ht="26" x14ac:dyDescent="0.35">
      <c r="A408" s="25"/>
      <c r="B408" s="1123"/>
      <c r="C408" s="1166" t="s">
        <v>95</v>
      </c>
      <c r="D408" s="344"/>
      <c r="E408" s="183"/>
      <c r="F408" s="345"/>
      <c r="G408" s="1115">
        <v>2</v>
      </c>
      <c r="H408" s="185">
        <v>1</v>
      </c>
      <c r="I408" s="186">
        <v>1</v>
      </c>
      <c r="J408" s="187"/>
      <c r="K408" s="646" t="s">
        <v>466</v>
      </c>
      <c r="L408" s="188"/>
      <c r="M408" s="189" t="s">
        <v>150</v>
      </c>
      <c r="N408" s="188" t="s">
        <v>119</v>
      </c>
      <c r="O408" s="444" t="s">
        <v>95</v>
      </c>
      <c r="P408" s="190" t="s">
        <v>447</v>
      </c>
      <c r="Q408" s="25"/>
      <c r="R408" s="99"/>
      <c r="S408" s="99"/>
      <c r="T408" s="99"/>
      <c r="U408" s="99"/>
      <c r="V408" s="99"/>
      <c r="W408" s="99"/>
      <c r="X408" s="99"/>
      <c r="Y408" s="99"/>
      <c r="Z408" s="99"/>
      <c r="AA408" s="99"/>
      <c r="AB408" s="99"/>
      <c r="AC408" s="99"/>
      <c r="AD408" s="99"/>
      <c r="AE408" s="99"/>
      <c r="AF408" s="99"/>
      <c r="AG408" s="99"/>
      <c r="AH408" s="99"/>
      <c r="AI408" s="99"/>
      <c r="AJ408" s="99"/>
      <c r="AK408" s="99"/>
      <c r="AL408" s="99"/>
      <c r="AM408" s="99"/>
      <c r="AN408" s="99"/>
      <c r="AO408" s="39"/>
    </row>
    <row r="409" spans="1:41" s="40" customFormat="1" ht="26.5" thickBot="1" x14ac:dyDescent="0.4">
      <c r="A409" s="25"/>
      <c r="B409" s="1123"/>
      <c r="C409" s="1168"/>
      <c r="D409" s="346"/>
      <c r="E409" s="233"/>
      <c r="F409" s="348"/>
      <c r="G409" s="1116"/>
      <c r="H409" s="195">
        <v>1</v>
      </c>
      <c r="I409" s="196"/>
      <c r="J409" s="197"/>
      <c r="K409" s="642" t="s">
        <v>467</v>
      </c>
      <c r="L409" s="198"/>
      <c r="M409" s="199"/>
      <c r="N409" s="198"/>
      <c r="O409" s="445" t="s">
        <v>95</v>
      </c>
      <c r="P409" s="200"/>
      <c r="Q409" s="25"/>
      <c r="R409" s="99"/>
      <c r="S409" s="99"/>
      <c r="T409" s="99"/>
      <c r="U409" s="99"/>
      <c r="V409" s="99"/>
      <c r="W409" s="99"/>
      <c r="X409" s="99"/>
      <c r="Y409" s="99"/>
      <c r="Z409" s="99"/>
      <c r="AA409" s="99"/>
      <c r="AB409" s="99"/>
      <c r="AC409" s="99"/>
      <c r="AD409" s="99"/>
      <c r="AE409" s="99"/>
      <c r="AF409" s="99"/>
      <c r="AG409" s="99"/>
      <c r="AH409" s="99"/>
      <c r="AI409" s="99"/>
      <c r="AJ409" s="99"/>
      <c r="AK409" s="99"/>
      <c r="AL409" s="99"/>
      <c r="AM409" s="99"/>
      <c r="AN409" s="99"/>
      <c r="AO409" s="39"/>
    </row>
    <row r="410" spans="1:41" s="40" customFormat="1" x14ac:dyDescent="0.35">
      <c r="A410" s="25"/>
      <c r="B410" s="1123"/>
      <c r="C410" s="1166" t="s">
        <v>98</v>
      </c>
      <c r="D410" s="344"/>
      <c r="E410" s="183"/>
      <c r="F410" s="345"/>
      <c r="G410" s="1115">
        <v>1</v>
      </c>
      <c r="H410" s="185">
        <v>1</v>
      </c>
      <c r="I410" s="186"/>
      <c r="J410" s="187"/>
      <c r="K410" s="280" t="s">
        <v>468</v>
      </c>
      <c r="L410" s="188"/>
      <c r="M410" s="189"/>
      <c r="N410" s="188"/>
      <c r="O410" s="444" t="s">
        <v>98</v>
      </c>
      <c r="P410" s="190"/>
      <c r="Q410" s="25"/>
      <c r="R410" s="99"/>
      <c r="S410" s="99"/>
      <c r="T410" s="99"/>
      <c r="U410" s="99"/>
      <c r="V410" s="99"/>
      <c r="W410" s="99"/>
      <c r="X410" s="99"/>
      <c r="Y410" s="99"/>
      <c r="Z410" s="99"/>
      <c r="AA410" s="99"/>
      <c r="AB410" s="99"/>
      <c r="AC410" s="99"/>
      <c r="AD410" s="99"/>
      <c r="AE410" s="99"/>
      <c r="AF410" s="99"/>
      <c r="AG410" s="99"/>
      <c r="AH410" s="99"/>
      <c r="AI410" s="99"/>
      <c r="AJ410" s="99"/>
      <c r="AK410" s="99"/>
      <c r="AL410" s="99"/>
      <c r="AM410" s="99"/>
      <c r="AN410" s="99"/>
      <c r="AO410" s="39"/>
    </row>
    <row r="411" spans="1:41" s="40" customFormat="1" ht="15" thickBot="1" x14ac:dyDescent="0.4">
      <c r="A411" s="25"/>
      <c r="B411" s="1123"/>
      <c r="C411" s="1168"/>
      <c r="D411" s="346"/>
      <c r="E411" s="233"/>
      <c r="F411" s="348"/>
      <c r="G411" s="1116"/>
      <c r="H411" s="195"/>
      <c r="I411" s="196"/>
      <c r="J411" s="197"/>
      <c r="K411" s="204"/>
      <c r="L411" s="198"/>
      <c r="M411" s="199"/>
      <c r="N411" s="198"/>
      <c r="O411" s="445" t="s">
        <v>98</v>
      </c>
      <c r="P411" s="200"/>
      <c r="Q411" s="25"/>
      <c r="R411" s="99"/>
      <c r="S411" s="99"/>
      <c r="T411" s="99"/>
      <c r="U411" s="99"/>
      <c r="V411" s="99"/>
      <c r="W411" s="99"/>
      <c r="X411" s="99"/>
      <c r="Y411" s="99"/>
      <c r="Z411" s="99"/>
      <c r="AA411" s="99"/>
      <c r="AB411" s="99"/>
      <c r="AC411" s="99"/>
      <c r="AD411" s="99"/>
      <c r="AE411" s="99"/>
      <c r="AF411" s="99"/>
      <c r="AG411" s="99"/>
      <c r="AH411" s="99"/>
      <c r="AI411" s="99"/>
      <c r="AJ411" s="99"/>
      <c r="AK411" s="99"/>
      <c r="AL411" s="99"/>
      <c r="AM411" s="99"/>
      <c r="AN411" s="99"/>
      <c r="AO411" s="39"/>
    </row>
    <row r="412" spans="1:41" s="40" customFormat="1" ht="26" x14ac:dyDescent="0.35">
      <c r="A412" s="25"/>
      <c r="B412" s="1123"/>
      <c r="C412" s="1166" t="s">
        <v>103</v>
      </c>
      <c r="D412" s="344"/>
      <c r="E412" s="183"/>
      <c r="F412" s="345"/>
      <c r="G412" s="1115">
        <v>2</v>
      </c>
      <c r="H412" s="185">
        <v>1</v>
      </c>
      <c r="I412" s="186"/>
      <c r="J412" s="187"/>
      <c r="K412" s="662" t="s">
        <v>469</v>
      </c>
      <c r="L412" s="188"/>
      <c r="M412" s="189"/>
      <c r="N412" s="188"/>
      <c r="O412" s="444" t="s">
        <v>103</v>
      </c>
      <c r="P412" s="190"/>
      <c r="Q412" s="25"/>
      <c r="R412" s="99"/>
      <c r="S412" s="99"/>
      <c r="T412" s="99"/>
      <c r="U412" s="99"/>
      <c r="V412" s="99"/>
      <c r="W412" s="99"/>
      <c r="X412" s="99"/>
      <c r="Y412" s="99"/>
      <c r="Z412" s="99"/>
      <c r="AA412" s="99"/>
      <c r="AB412" s="99"/>
      <c r="AC412" s="99"/>
      <c r="AD412" s="99"/>
      <c r="AE412" s="99"/>
      <c r="AF412" s="99"/>
      <c r="AG412" s="99"/>
      <c r="AH412" s="99"/>
      <c r="AI412" s="99"/>
      <c r="AJ412" s="99"/>
      <c r="AK412" s="99"/>
      <c r="AL412" s="99"/>
      <c r="AM412" s="99"/>
      <c r="AN412" s="99"/>
      <c r="AO412" s="39"/>
    </row>
    <row r="413" spans="1:41" s="40" customFormat="1" ht="26.5" thickBot="1" x14ac:dyDescent="0.4">
      <c r="A413" s="25"/>
      <c r="B413" s="1123"/>
      <c r="C413" s="1168"/>
      <c r="D413" s="346"/>
      <c r="E413" s="233"/>
      <c r="F413" s="348"/>
      <c r="G413" s="1116"/>
      <c r="H413" s="195">
        <v>1</v>
      </c>
      <c r="I413" s="196"/>
      <c r="J413" s="197"/>
      <c r="K413" s="663" t="s">
        <v>470</v>
      </c>
      <c r="L413" s="198"/>
      <c r="M413" s="199"/>
      <c r="N413" s="198"/>
      <c r="O413" s="445" t="s">
        <v>103</v>
      </c>
      <c r="P413" s="200"/>
      <c r="Q413" s="25"/>
      <c r="R413" s="99"/>
      <c r="S413" s="99"/>
      <c r="T413" s="99"/>
      <c r="U413" s="99"/>
      <c r="V413" s="99"/>
      <c r="W413" s="99"/>
      <c r="X413" s="99"/>
      <c r="Y413" s="99"/>
      <c r="Z413" s="99"/>
      <c r="AA413" s="99"/>
      <c r="AB413" s="99"/>
      <c r="AC413" s="99"/>
      <c r="AD413" s="99"/>
      <c r="AE413" s="99"/>
      <c r="AF413" s="99"/>
      <c r="AG413" s="99"/>
      <c r="AH413" s="99"/>
      <c r="AI413" s="99"/>
      <c r="AJ413" s="99"/>
      <c r="AK413" s="99"/>
      <c r="AL413" s="99"/>
      <c r="AM413" s="99"/>
      <c r="AN413" s="99"/>
      <c r="AO413" s="39"/>
    </row>
    <row r="414" spans="1:41" s="40" customFormat="1" ht="26" x14ac:dyDescent="0.35">
      <c r="A414" s="25"/>
      <c r="B414" s="1123"/>
      <c r="C414" s="1166" t="s">
        <v>130</v>
      </c>
      <c r="D414" s="344"/>
      <c r="E414" s="183"/>
      <c r="F414" s="345"/>
      <c r="G414" s="1115">
        <v>1</v>
      </c>
      <c r="H414" s="185">
        <v>1</v>
      </c>
      <c r="I414" s="358">
        <v>1</v>
      </c>
      <c r="J414" s="364"/>
      <c r="K414" s="661" t="s">
        <v>471</v>
      </c>
      <c r="L414" s="188"/>
      <c r="M414" s="189" t="s">
        <v>150</v>
      </c>
      <c r="N414" s="188" t="s">
        <v>119</v>
      </c>
      <c r="O414" s="444" t="s">
        <v>130</v>
      </c>
      <c r="P414" s="190" t="s">
        <v>447</v>
      </c>
      <c r="Q414" s="25"/>
      <c r="R414" s="99"/>
      <c r="S414" s="99"/>
      <c r="T414" s="99"/>
      <c r="U414" s="99"/>
      <c r="V414" s="99"/>
      <c r="W414" s="99"/>
      <c r="X414" s="99"/>
      <c r="Y414" s="99"/>
      <c r="Z414" s="99"/>
      <c r="AA414" s="99"/>
      <c r="AB414" s="99"/>
      <c r="AC414" s="99"/>
      <c r="AD414" s="99"/>
      <c r="AE414" s="99"/>
      <c r="AF414" s="99"/>
      <c r="AG414" s="99"/>
      <c r="AH414" s="99"/>
      <c r="AI414" s="99"/>
      <c r="AJ414" s="99"/>
      <c r="AK414" s="99"/>
      <c r="AL414" s="99"/>
      <c r="AM414" s="99"/>
      <c r="AN414" s="99"/>
      <c r="AO414" s="39"/>
    </row>
    <row r="415" spans="1:41" s="40" customFormat="1" ht="15" thickBot="1" x14ac:dyDescent="0.4">
      <c r="A415" s="25"/>
      <c r="B415" s="1123"/>
      <c r="C415" s="1167"/>
      <c r="D415" s="350"/>
      <c r="E415" s="287"/>
      <c r="F415" s="351"/>
      <c r="G415" s="1125"/>
      <c r="H415" s="283"/>
      <c r="I415" s="359"/>
      <c r="J415" s="365"/>
      <c r="K415" s="363"/>
      <c r="L415" s="120"/>
      <c r="M415" s="121"/>
      <c r="N415" s="120"/>
      <c r="O415" s="449" t="s">
        <v>130</v>
      </c>
      <c r="P415" s="329"/>
      <c r="Q415" s="25"/>
      <c r="R415" s="99"/>
      <c r="S415" s="99"/>
      <c r="T415" s="99"/>
      <c r="U415" s="99"/>
      <c r="V415" s="99"/>
      <c r="W415" s="99"/>
      <c r="X415" s="99"/>
      <c r="Y415" s="99"/>
      <c r="Z415" s="99"/>
      <c r="AA415" s="99"/>
      <c r="AB415" s="99"/>
      <c r="AC415" s="99"/>
      <c r="AD415" s="99"/>
      <c r="AE415" s="99"/>
      <c r="AF415" s="99"/>
      <c r="AG415" s="99"/>
      <c r="AH415" s="99"/>
      <c r="AI415" s="99"/>
      <c r="AJ415" s="99"/>
      <c r="AK415" s="99"/>
      <c r="AL415" s="99"/>
      <c r="AM415" s="99"/>
      <c r="AN415" s="99"/>
      <c r="AO415" s="39"/>
    </row>
    <row r="416" spans="1:41" s="40" customFormat="1" ht="26.5" thickBot="1" x14ac:dyDescent="0.4">
      <c r="A416" s="25"/>
      <c r="B416" s="1124"/>
      <c r="C416" s="1166" t="s">
        <v>106</v>
      </c>
      <c r="D416" s="369"/>
      <c r="E416" s="353"/>
      <c r="F416" s="372"/>
      <c r="G416" s="1130">
        <v>3</v>
      </c>
      <c r="H416" s="304">
        <v>1</v>
      </c>
      <c r="I416" s="360"/>
      <c r="J416" s="366"/>
      <c r="K416" s="433" t="s">
        <v>472</v>
      </c>
      <c r="L416" s="354"/>
      <c r="M416" s="355"/>
      <c r="N416" s="354"/>
      <c r="O416" s="455" t="s">
        <v>106</v>
      </c>
      <c r="P416" s="356"/>
      <c r="Q416" s="25"/>
      <c r="R416" s="99"/>
      <c r="S416" s="99"/>
      <c r="T416" s="99"/>
      <c r="U416" s="99"/>
      <c r="V416" s="99"/>
      <c r="W416" s="99"/>
      <c r="X416" s="99"/>
      <c r="Y416" s="99"/>
      <c r="Z416" s="99"/>
      <c r="AA416" s="99"/>
      <c r="AB416" s="99"/>
      <c r="AC416" s="99"/>
      <c r="AD416" s="99"/>
      <c r="AE416" s="99"/>
      <c r="AF416" s="99"/>
      <c r="AG416" s="99"/>
      <c r="AH416" s="99"/>
      <c r="AI416" s="99"/>
      <c r="AJ416" s="99"/>
      <c r="AK416" s="99"/>
      <c r="AL416" s="99"/>
      <c r="AM416" s="99"/>
      <c r="AN416" s="99"/>
      <c r="AO416" s="39"/>
    </row>
    <row r="417" spans="1:41" s="40" customFormat="1" x14ac:dyDescent="0.35">
      <c r="A417" s="25"/>
      <c r="B417" s="39"/>
      <c r="C417" s="1167"/>
      <c r="D417" s="403"/>
      <c r="E417" s="404"/>
      <c r="F417" s="405"/>
      <c r="G417" s="1132"/>
      <c r="H417" s="300"/>
      <c r="I417" s="406"/>
      <c r="J417" s="676"/>
      <c r="K417" s="677" t="s">
        <v>473</v>
      </c>
      <c r="L417" s="391"/>
      <c r="M417" s="392"/>
      <c r="N417" s="391"/>
      <c r="O417" s="459"/>
      <c r="P417" s="408"/>
      <c r="Q417" s="25"/>
      <c r="R417" s="99"/>
      <c r="S417" s="99"/>
      <c r="T417" s="99"/>
      <c r="U417" s="99"/>
      <c r="V417" s="99"/>
      <c r="W417" s="99"/>
      <c r="X417" s="99"/>
      <c r="Y417" s="99"/>
      <c r="Z417" s="99"/>
      <c r="AA417" s="99"/>
      <c r="AB417" s="99"/>
      <c r="AC417" s="99"/>
      <c r="AD417" s="99"/>
      <c r="AE417" s="99"/>
      <c r="AF417" s="99"/>
      <c r="AG417" s="99"/>
      <c r="AH417" s="99"/>
      <c r="AI417" s="99"/>
      <c r="AJ417" s="99"/>
      <c r="AK417" s="99"/>
      <c r="AL417" s="99"/>
      <c r="AM417" s="99"/>
      <c r="AN417" s="99"/>
      <c r="AO417" s="39"/>
    </row>
    <row r="418" spans="1:41" s="40" customFormat="1" x14ac:dyDescent="0.35">
      <c r="A418" s="25"/>
      <c r="B418" s="39"/>
      <c r="C418" s="1167"/>
      <c r="D418" s="403"/>
      <c r="E418" s="404"/>
      <c r="F418" s="405"/>
      <c r="G418" s="1132"/>
      <c r="H418" s="300"/>
      <c r="I418" s="406"/>
      <c r="J418" s="676"/>
      <c r="K418" s="677" t="s">
        <v>474</v>
      </c>
      <c r="L418" s="391"/>
      <c r="M418" s="392"/>
      <c r="N418" s="391"/>
      <c r="O418" s="459"/>
      <c r="P418" s="408"/>
      <c r="Q418" s="25"/>
      <c r="R418" s="99"/>
      <c r="S418" s="99"/>
      <c r="T418" s="99"/>
      <c r="U418" s="99"/>
      <c r="V418" s="99"/>
      <c r="W418" s="99"/>
      <c r="X418" s="99"/>
      <c r="Y418" s="99"/>
      <c r="Z418" s="99"/>
      <c r="AA418" s="99"/>
      <c r="AB418" s="99"/>
      <c r="AC418" s="99"/>
      <c r="AD418" s="99"/>
      <c r="AE418" s="99"/>
      <c r="AF418" s="99"/>
      <c r="AG418" s="99"/>
      <c r="AH418" s="99"/>
      <c r="AI418" s="99"/>
      <c r="AJ418" s="99"/>
      <c r="AK418" s="99"/>
      <c r="AL418" s="99"/>
      <c r="AM418" s="99"/>
      <c r="AN418" s="99"/>
      <c r="AO418" s="39"/>
    </row>
    <row r="419" spans="1:41" s="40" customFormat="1" ht="26" x14ac:dyDescent="0.35">
      <c r="A419" s="25"/>
      <c r="B419" s="39"/>
      <c r="C419" s="1167"/>
      <c r="D419" s="370"/>
      <c r="E419" s="352"/>
      <c r="F419" s="373"/>
      <c r="G419" s="1131"/>
      <c r="H419" s="299">
        <v>1</v>
      </c>
      <c r="I419" s="361">
        <v>1</v>
      </c>
      <c r="J419" s="367"/>
      <c r="K419" s="660" t="s">
        <v>475</v>
      </c>
      <c r="L419" s="68"/>
      <c r="M419" s="294" t="s">
        <v>150</v>
      </c>
      <c r="N419" s="68" t="s">
        <v>119</v>
      </c>
      <c r="O419" s="295" t="s">
        <v>106</v>
      </c>
      <c r="P419" s="311" t="s">
        <v>447</v>
      </c>
      <c r="Q419" s="25"/>
      <c r="R419" s="99"/>
      <c r="S419" s="99"/>
      <c r="T419" s="99"/>
      <c r="U419" s="99"/>
      <c r="V419" s="99"/>
      <c r="W419" s="99"/>
      <c r="X419" s="99"/>
      <c r="Y419" s="99"/>
      <c r="Z419" s="99"/>
      <c r="AA419" s="99"/>
      <c r="AB419" s="99"/>
      <c r="AC419" s="99"/>
      <c r="AD419" s="99"/>
      <c r="AE419" s="99"/>
      <c r="AF419" s="99"/>
      <c r="AG419" s="99"/>
      <c r="AH419" s="99"/>
      <c r="AI419" s="99"/>
      <c r="AJ419" s="99"/>
      <c r="AK419" s="99"/>
      <c r="AL419" s="99"/>
      <c r="AM419" s="99"/>
      <c r="AN419" s="99"/>
      <c r="AO419" s="39"/>
    </row>
    <row r="420" spans="1:41" s="40" customFormat="1" ht="26.5" thickBot="1" x14ac:dyDescent="0.4">
      <c r="A420" s="25"/>
      <c r="B420" s="39"/>
      <c r="C420" s="1168"/>
      <c r="D420" s="371"/>
      <c r="E420" s="357"/>
      <c r="F420" s="374"/>
      <c r="G420" s="1121"/>
      <c r="H420" s="315">
        <v>1</v>
      </c>
      <c r="I420" s="362"/>
      <c r="J420" s="368"/>
      <c r="K420" s="643" t="s">
        <v>476</v>
      </c>
      <c r="L420" s="318"/>
      <c r="M420" s="319"/>
      <c r="N420" s="318"/>
      <c r="O420" s="454" t="s">
        <v>106</v>
      </c>
      <c r="P420" s="320"/>
      <c r="Q420" s="25"/>
      <c r="R420" s="99"/>
      <c r="S420" s="99"/>
      <c r="T420" s="99"/>
      <c r="U420" s="99"/>
      <c r="V420" s="99"/>
      <c r="W420" s="99"/>
      <c r="X420" s="99"/>
      <c r="Y420" s="99"/>
      <c r="Z420" s="99"/>
      <c r="AA420" s="99"/>
      <c r="AB420" s="99"/>
      <c r="AC420" s="99"/>
      <c r="AD420" s="99"/>
      <c r="AE420" s="99"/>
      <c r="AF420" s="99"/>
      <c r="AG420" s="99"/>
      <c r="AH420" s="99"/>
      <c r="AI420" s="99"/>
      <c r="AJ420" s="99"/>
      <c r="AK420" s="99"/>
      <c r="AL420" s="99"/>
      <c r="AM420" s="99"/>
      <c r="AN420" s="99"/>
      <c r="AO420" s="39"/>
    </row>
    <row r="421" spans="1:41" s="40" customFormat="1" ht="27" customHeight="1" thickBot="1" x14ac:dyDescent="0.4">
      <c r="A421" s="25"/>
      <c r="B421" s="155"/>
      <c r="C421" s="239"/>
      <c r="D421" s="102">
        <v>8</v>
      </c>
      <c r="E421" s="28" t="s">
        <v>42</v>
      </c>
      <c r="F421" s="29"/>
      <c r="G421" s="103"/>
      <c r="H421" s="104"/>
      <c r="I421" s="105"/>
      <c r="J421" s="106"/>
      <c r="K421" s="107"/>
      <c r="L421" s="108"/>
      <c r="M421" s="109"/>
      <c r="N421" s="108"/>
      <c r="O421" s="448"/>
      <c r="P421" s="110"/>
      <c r="Q421" s="25"/>
      <c r="R421" s="99"/>
      <c r="S421" s="99"/>
      <c r="T421" s="99"/>
      <c r="U421" s="99"/>
      <c r="V421" s="99"/>
      <c r="W421" s="99"/>
      <c r="X421" s="99"/>
      <c r="Y421" s="99"/>
      <c r="Z421" s="99"/>
      <c r="AA421" s="99"/>
      <c r="AB421" s="99"/>
      <c r="AC421" s="99"/>
      <c r="AD421" s="99"/>
      <c r="AE421" s="99"/>
      <c r="AF421" s="99"/>
      <c r="AG421" s="99"/>
      <c r="AH421" s="99"/>
      <c r="AI421" s="99"/>
      <c r="AJ421" s="99"/>
      <c r="AK421" s="99"/>
      <c r="AL421" s="99"/>
      <c r="AM421" s="99"/>
      <c r="AN421" s="99"/>
      <c r="AO421" s="39"/>
    </row>
    <row r="422" spans="1:41" s="40" customFormat="1" ht="15" thickBot="1" x14ac:dyDescent="0.4">
      <c r="A422" s="25"/>
      <c r="B422" s="156"/>
      <c r="C422" s="157"/>
      <c r="D422" s="41">
        <v>8.1</v>
      </c>
      <c r="E422" s="42" t="s">
        <v>43</v>
      </c>
      <c r="F422" s="43" t="s">
        <v>44</v>
      </c>
      <c r="G422" s="44">
        <f>SUM(G423:G432)</f>
        <v>0</v>
      </c>
      <c r="H422" s="46">
        <f>SUM(H423:H432)</f>
        <v>6</v>
      </c>
      <c r="I422" s="47">
        <f>SUM(I423:I432)</f>
        <v>6</v>
      </c>
      <c r="J422" s="97" t="s">
        <v>224</v>
      </c>
      <c r="K422" s="48"/>
      <c r="L422" s="49"/>
      <c r="M422" s="50"/>
      <c r="N422" s="49"/>
      <c r="O422" s="456"/>
      <c r="P422" s="51"/>
      <c r="Q422" s="25"/>
      <c r="R422" s="99"/>
      <c r="S422" s="99"/>
      <c r="T422" s="99"/>
      <c r="U422" s="99"/>
      <c r="V422" s="99"/>
      <c r="W422" s="99"/>
      <c r="X422" s="99"/>
      <c r="Y422" s="99"/>
      <c r="Z422" s="99"/>
      <c r="AA422" s="99"/>
      <c r="AB422" s="99"/>
      <c r="AC422" s="99"/>
      <c r="AD422" s="99"/>
      <c r="AE422" s="99"/>
      <c r="AF422" s="99"/>
      <c r="AG422" s="99"/>
      <c r="AH422" s="99"/>
      <c r="AI422" s="99"/>
      <c r="AJ422" s="99"/>
      <c r="AK422" s="99"/>
      <c r="AL422" s="99"/>
      <c r="AM422" s="99"/>
      <c r="AN422" s="99"/>
      <c r="AO422" s="39"/>
    </row>
    <row r="423" spans="1:41" s="40" customFormat="1" ht="26" x14ac:dyDescent="0.35">
      <c r="A423" s="25"/>
      <c r="B423" s="1122" t="s">
        <v>477</v>
      </c>
      <c r="C423" s="741"/>
      <c r="D423" s="52"/>
      <c r="E423" s="63"/>
      <c r="F423" s="54"/>
      <c r="G423" s="55"/>
      <c r="H423" s="56">
        <v>1</v>
      </c>
      <c r="I423" s="57">
        <v>1</v>
      </c>
      <c r="J423" s="98"/>
      <c r="K423" s="59" t="s">
        <v>478</v>
      </c>
      <c r="L423" s="60"/>
      <c r="M423" s="61"/>
      <c r="N423" s="60"/>
      <c r="O423" s="328" t="s">
        <v>90</v>
      </c>
      <c r="P423" s="62" t="s">
        <v>479</v>
      </c>
      <c r="Q423" s="25"/>
      <c r="R423" s="99"/>
      <c r="S423" s="99"/>
      <c r="T423" s="99"/>
      <c r="U423" s="99"/>
      <c r="V423" s="99"/>
      <c r="W423" s="99"/>
      <c r="X423" s="99"/>
      <c r="Y423" s="99"/>
      <c r="Z423" s="99"/>
      <c r="AA423" s="99"/>
      <c r="AB423" s="99"/>
      <c r="AC423" s="99"/>
      <c r="AD423" s="99"/>
      <c r="AE423" s="99"/>
      <c r="AF423" s="99"/>
      <c r="AG423" s="99"/>
      <c r="AH423" s="99"/>
      <c r="AI423" s="99"/>
      <c r="AJ423" s="99"/>
      <c r="AK423" s="99"/>
      <c r="AL423" s="99"/>
      <c r="AM423" s="99"/>
      <c r="AN423" s="99"/>
      <c r="AO423" s="39"/>
    </row>
    <row r="424" spans="1:41" s="40" customFormat="1" x14ac:dyDescent="0.35">
      <c r="A424" s="25"/>
      <c r="B424" s="1123"/>
      <c r="C424" s="741"/>
      <c r="D424" s="52"/>
      <c r="E424" s="63"/>
      <c r="F424" s="54"/>
      <c r="G424" s="55"/>
      <c r="H424" s="56"/>
      <c r="I424" s="57"/>
      <c r="J424" s="98"/>
      <c r="K424" s="59" t="s">
        <v>480</v>
      </c>
      <c r="L424" s="60"/>
      <c r="M424" s="61"/>
      <c r="N424" s="60"/>
      <c r="O424" s="328" t="s">
        <v>93</v>
      </c>
      <c r="P424" s="62"/>
      <c r="Q424" s="25"/>
      <c r="R424" s="99"/>
      <c r="S424" s="99"/>
      <c r="T424" s="99"/>
      <c r="U424" s="99"/>
      <c r="V424" s="99"/>
      <c r="W424" s="99"/>
      <c r="X424" s="99"/>
      <c r="Y424" s="99"/>
      <c r="Z424" s="99"/>
      <c r="AA424" s="99"/>
      <c r="AB424" s="99"/>
      <c r="AC424" s="99"/>
      <c r="AD424" s="99"/>
      <c r="AE424" s="99"/>
      <c r="AF424" s="99"/>
      <c r="AG424" s="99"/>
      <c r="AH424" s="99"/>
      <c r="AI424" s="99"/>
      <c r="AJ424" s="99"/>
      <c r="AK424" s="99"/>
      <c r="AL424" s="99"/>
      <c r="AM424" s="99"/>
      <c r="AN424" s="99"/>
      <c r="AO424" s="39"/>
    </row>
    <row r="425" spans="1:41" s="40" customFormat="1" x14ac:dyDescent="0.35">
      <c r="A425" s="25"/>
      <c r="B425" s="1123"/>
      <c r="C425" s="741"/>
      <c r="D425" s="52"/>
      <c r="E425" s="63"/>
      <c r="F425" s="54"/>
      <c r="G425" s="55"/>
      <c r="H425" s="56">
        <v>1</v>
      </c>
      <c r="I425" s="57">
        <v>1</v>
      </c>
      <c r="J425" s="98"/>
      <c r="K425" s="59" t="s">
        <v>481</v>
      </c>
      <c r="L425" s="60"/>
      <c r="M425" s="80"/>
      <c r="N425" s="60"/>
      <c r="O425" s="328" t="s">
        <v>124</v>
      </c>
      <c r="P425" s="62" t="s">
        <v>482</v>
      </c>
      <c r="Q425" s="25"/>
      <c r="R425" s="99"/>
      <c r="S425" s="99"/>
      <c r="T425" s="99"/>
      <c r="U425" s="99"/>
      <c r="V425" s="99"/>
      <c r="W425" s="99"/>
      <c r="X425" s="99"/>
      <c r="Y425" s="99"/>
      <c r="Z425" s="99"/>
      <c r="AA425" s="99"/>
      <c r="AB425" s="99"/>
      <c r="AC425" s="99"/>
      <c r="AD425" s="99"/>
      <c r="AE425" s="99"/>
      <c r="AF425" s="99"/>
      <c r="AG425" s="99"/>
      <c r="AH425" s="99"/>
      <c r="AI425" s="99"/>
      <c r="AJ425" s="99"/>
      <c r="AK425" s="99"/>
      <c r="AL425" s="99"/>
      <c r="AM425" s="99"/>
      <c r="AN425" s="99"/>
      <c r="AO425" s="39"/>
    </row>
    <row r="426" spans="1:41" s="40" customFormat="1" ht="26" x14ac:dyDescent="0.35">
      <c r="A426" s="25"/>
      <c r="B426" s="1123"/>
      <c r="C426" s="741"/>
      <c r="D426" s="52"/>
      <c r="E426" s="63"/>
      <c r="F426" s="54"/>
      <c r="G426" s="55"/>
      <c r="H426" s="56">
        <v>1</v>
      </c>
      <c r="I426" s="57">
        <v>1</v>
      </c>
      <c r="J426" s="98"/>
      <c r="K426" s="59" t="s">
        <v>483</v>
      </c>
      <c r="L426" s="60"/>
      <c r="M426" s="80" t="s">
        <v>150</v>
      </c>
      <c r="N426" s="60"/>
      <c r="O426" s="328" t="s">
        <v>128</v>
      </c>
      <c r="P426" s="62" t="s">
        <v>484</v>
      </c>
      <c r="Q426" s="25"/>
      <c r="R426" s="99"/>
      <c r="S426" s="99"/>
      <c r="T426" s="99"/>
      <c r="U426" s="99"/>
      <c r="V426" s="99"/>
      <c r="W426" s="99"/>
      <c r="X426" s="99"/>
      <c r="Y426" s="99"/>
      <c r="Z426" s="99"/>
      <c r="AA426" s="99"/>
      <c r="AB426" s="99"/>
      <c r="AC426" s="99"/>
      <c r="AD426" s="99"/>
      <c r="AE426" s="99"/>
      <c r="AF426" s="99"/>
      <c r="AG426" s="99"/>
      <c r="AH426" s="99"/>
      <c r="AI426" s="99"/>
      <c r="AJ426" s="99"/>
      <c r="AK426" s="99"/>
      <c r="AL426" s="99"/>
      <c r="AM426" s="99"/>
      <c r="AN426" s="99"/>
      <c r="AO426" s="39"/>
    </row>
    <row r="427" spans="1:41" s="40" customFormat="1" ht="26" x14ac:dyDescent="0.35">
      <c r="A427" s="25"/>
      <c r="B427" s="1123"/>
      <c r="C427" s="741"/>
      <c r="D427" s="281"/>
      <c r="E427" s="668"/>
      <c r="F427" s="282"/>
      <c r="G427" s="288"/>
      <c r="H427" s="283">
        <v>1</v>
      </c>
      <c r="I427" s="284">
        <v>1</v>
      </c>
      <c r="J427" s="285"/>
      <c r="K427" s="59" t="s">
        <v>485</v>
      </c>
      <c r="L427" s="120"/>
      <c r="M427" s="419" t="s">
        <v>486</v>
      </c>
      <c r="N427" s="120"/>
      <c r="O427" s="449" t="s">
        <v>95</v>
      </c>
      <c r="P427" s="122" t="s">
        <v>487</v>
      </c>
      <c r="Q427" s="25"/>
      <c r="R427" s="99"/>
      <c r="S427" s="99"/>
      <c r="T427" s="99"/>
      <c r="U427" s="99"/>
      <c r="V427" s="99"/>
      <c r="W427" s="99"/>
      <c r="X427" s="99"/>
      <c r="Y427" s="99"/>
      <c r="Z427" s="99"/>
      <c r="AA427" s="99"/>
      <c r="AB427" s="99"/>
      <c r="AC427" s="99"/>
      <c r="AD427" s="99"/>
      <c r="AE427" s="99"/>
      <c r="AF427" s="99"/>
      <c r="AG427" s="99"/>
      <c r="AH427" s="99"/>
      <c r="AI427" s="99"/>
      <c r="AJ427" s="99"/>
      <c r="AK427" s="99"/>
      <c r="AL427" s="99"/>
      <c r="AM427" s="99"/>
      <c r="AN427" s="99"/>
      <c r="AO427" s="39"/>
    </row>
    <row r="428" spans="1:41" s="40" customFormat="1" ht="26" x14ac:dyDescent="0.35">
      <c r="A428" s="25"/>
      <c r="B428" s="1123"/>
      <c r="C428" s="741"/>
      <c r="D428" s="281"/>
      <c r="E428" s="668"/>
      <c r="F428" s="282"/>
      <c r="G428" s="288"/>
      <c r="H428" s="283">
        <v>1</v>
      </c>
      <c r="I428" s="284">
        <v>1</v>
      </c>
      <c r="J428" s="285"/>
      <c r="K428" s="59" t="s">
        <v>488</v>
      </c>
      <c r="L428" s="120"/>
      <c r="M428" s="419" t="s">
        <v>489</v>
      </c>
      <c r="N428" s="120"/>
      <c r="O428" s="449" t="s">
        <v>98</v>
      </c>
      <c r="P428" s="122" t="s">
        <v>487</v>
      </c>
      <c r="Q428" s="25"/>
      <c r="R428" s="99"/>
      <c r="S428" s="99"/>
      <c r="T428" s="99"/>
      <c r="U428" s="99"/>
      <c r="V428" s="99"/>
      <c r="W428" s="99"/>
      <c r="X428" s="99"/>
      <c r="Y428" s="99"/>
      <c r="Z428" s="99"/>
      <c r="AA428" s="99"/>
      <c r="AB428" s="99"/>
      <c r="AC428" s="99"/>
      <c r="AD428" s="99"/>
      <c r="AE428" s="99"/>
      <c r="AF428" s="99"/>
      <c r="AG428" s="99"/>
      <c r="AH428" s="99"/>
      <c r="AI428" s="99"/>
      <c r="AJ428" s="99"/>
      <c r="AK428" s="99"/>
      <c r="AL428" s="99"/>
      <c r="AM428" s="99"/>
      <c r="AN428" s="99"/>
      <c r="AO428" s="39"/>
    </row>
    <row r="429" spans="1:41" s="40" customFormat="1" x14ac:dyDescent="0.35">
      <c r="A429" s="25"/>
      <c r="B429" s="1123"/>
      <c r="C429" s="741"/>
      <c r="D429" s="281"/>
      <c r="E429" s="668"/>
      <c r="F429" s="282"/>
      <c r="G429" s="288"/>
      <c r="H429" s="283">
        <v>1</v>
      </c>
      <c r="I429" s="284">
        <v>1</v>
      </c>
      <c r="J429" s="285"/>
      <c r="K429" s="59" t="s">
        <v>490</v>
      </c>
      <c r="L429" s="120"/>
      <c r="M429" s="419" t="s">
        <v>489</v>
      </c>
      <c r="N429" s="120"/>
      <c r="O429" s="449" t="s">
        <v>103</v>
      </c>
      <c r="P429" s="122" t="s">
        <v>491</v>
      </c>
      <c r="Q429" s="25"/>
      <c r="R429" s="99"/>
      <c r="S429" s="99"/>
      <c r="T429" s="99"/>
      <c r="U429" s="99"/>
      <c r="V429" s="99"/>
      <c r="W429" s="99"/>
      <c r="X429" s="99"/>
      <c r="Y429" s="99"/>
      <c r="Z429" s="99"/>
      <c r="AA429" s="99"/>
      <c r="AB429" s="99"/>
      <c r="AC429" s="99"/>
      <c r="AD429" s="99"/>
      <c r="AE429" s="99"/>
      <c r="AF429" s="99"/>
      <c r="AG429" s="99"/>
      <c r="AH429" s="99"/>
      <c r="AI429" s="99"/>
      <c r="AJ429" s="99"/>
      <c r="AK429" s="99"/>
      <c r="AL429" s="99"/>
      <c r="AM429" s="99"/>
      <c r="AN429" s="99"/>
      <c r="AO429" s="39"/>
    </row>
    <row r="430" spans="1:41" s="40" customFormat="1" x14ac:dyDescent="0.35">
      <c r="A430" s="25"/>
      <c r="B430" s="1123"/>
      <c r="C430" s="741"/>
      <c r="D430" s="281"/>
      <c r="E430" s="668"/>
      <c r="F430" s="282"/>
      <c r="G430" s="288"/>
      <c r="H430" s="283"/>
      <c r="I430" s="284"/>
      <c r="J430" s="285"/>
      <c r="K430" s="64"/>
      <c r="L430" s="120"/>
      <c r="M430" s="419"/>
      <c r="N430" s="120"/>
      <c r="O430" s="449" t="s">
        <v>130</v>
      </c>
      <c r="P430" s="122"/>
      <c r="Q430" s="25"/>
      <c r="R430" s="99"/>
      <c r="S430" s="99"/>
      <c r="T430" s="99"/>
      <c r="U430" s="99"/>
      <c r="V430" s="99"/>
      <c r="W430" s="99"/>
      <c r="X430" s="99"/>
      <c r="Y430" s="99"/>
      <c r="Z430" s="99"/>
      <c r="AA430" s="99"/>
      <c r="AB430" s="99"/>
      <c r="AC430" s="99"/>
      <c r="AD430" s="99"/>
      <c r="AE430" s="99"/>
      <c r="AF430" s="99"/>
      <c r="AG430" s="99"/>
      <c r="AH430" s="99"/>
      <c r="AI430" s="99"/>
      <c r="AJ430" s="99"/>
      <c r="AK430" s="99"/>
      <c r="AL430" s="99"/>
      <c r="AM430" s="99"/>
      <c r="AN430" s="99"/>
      <c r="AO430" s="39"/>
    </row>
    <row r="431" spans="1:41" s="40" customFormat="1" x14ac:dyDescent="0.35">
      <c r="A431" s="25"/>
      <c r="B431" s="1123"/>
      <c r="C431" s="741"/>
      <c r="D431" s="281"/>
      <c r="E431" s="668"/>
      <c r="F431" s="282"/>
      <c r="G431" s="288"/>
      <c r="H431" s="283"/>
      <c r="I431" s="284"/>
      <c r="J431" s="285"/>
      <c r="K431" s="64"/>
      <c r="L431" s="120"/>
      <c r="M431" s="419"/>
      <c r="N431" s="120"/>
      <c r="O431" s="449" t="s">
        <v>106</v>
      </c>
      <c r="P431" s="122"/>
      <c r="Q431" s="25"/>
      <c r="R431" s="99"/>
      <c r="S431" s="99"/>
      <c r="T431" s="99"/>
      <c r="U431" s="99"/>
      <c r="V431" s="99"/>
      <c r="W431" s="99"/>
      <c r="X431" s="99"/>
      <c r="Y431" s="99"/>
      <c r="Z431" s="99"/>
      <c r="AA431" s="99"/>
      <c r="AB431" s="99"/>
      <c r="AC431" s="99"/>
      <c r="AD431" s="99"/>
      <c r="AE431" s="99"/>
      <c r="AF431" s="99"/>
      <c r="AG431" s="99"/>
      <c r="AH431" s="99"/>
      <c r="AI431" s="99"/>
      <c r="AJ431" s="99"/>
      <c r="AK431" s="99"/>
      <c r="AL431" s="99"/>
      <c r="AM431" s="99"/>
      <c r="AN431" s="99"/>
      <c r="AO431" s="39"/>
    </row>
    <row r="432" spans="1:41" s="40" customFormat="1" ht="15" thickBot="1" x14ac:dyDescent="0.4">
      <c r="A432" s="25"/>
      <c r="B432" s="1124"/>
      <c r="C432" s="741"/>
      <c r="D432" s="69"/>
      <c r="E432" s="70"/>
      <c r="F432" s="71"/>
      <c r="G432" s="72"/>
      <c r="H432" s="73"/>
      <c r="I432" s="74"/>
      <c r="J432" s="111"/>
      <c r="K432" s="75"/>
      <c r="L432" s="76"/>
      <c r="M432" s="112"/>
      <c r="N432" s="76"/>
      <c r="O432" s="457"/>
      <c r="P432" s="78"/>
      <c r="Q432" s="25"/>
      <c r="R432" s="99"/>
      <c r="S432" s="99"/>
      <c r="T432" s="99"/>
      <c r="U432" s="99"/>
      <c r="V432" s="99"/>
      <c r="W432" s="99"/>
      <c r="X432" s="99"/>
      <c r="Y432" s="99"/>
      <c r="Z432" s="99"/>
      <c r="AA432" s="99"/>
      <c r="AB432" s="99"/>
      <c r="AC432" s="99"/>
      <c r="AD432" s="99"/>
      <c r="AE432" s="99"/>
      <c r="AF432" s="99"/>
      <c r="AG432" s="99"/>
      <c r="AH432" s="99"/>
      <c r="AI432" s="99"/>
      <c r="AJ432" s="99"/>
      <c r="AK432" s="99"/>
      <c r="AL432" s="99"/>
      <c r="AM432" s="99"/>
      <c r="AN432" s="99"/>
      <c r="AO432" s="39"/>
    </row>
    <row r="433" spans="1:41" s="40" customFormat="1" ht="26" x14ac:dyDescent="0.35">
      <c r="A433" s="25"/>
      <c r="B433" s="154"/>
      <c r="C433" s="157"/>
      <c r="D433" s="41">
        <v>8.1999999999999993</v>
      </c>
      <c r="E433" s="42" t="s">
        <v>45</v>
      </c>
      <c r="F433" s="43" t="s">
        <v>46</v>
      </c>
      <c r="G433" s="45">
        <f>SUM(G434:G438)</f>
        <v>0</v>
      </c>
      <c r="H433" s="46">
        <f>SUM(H434:H438)</f>
        <v>1</v>
      </c>
      <c r="I433" s="47">
        <f>SUM(I434:I438)</f>
        <v>1</v>
      </c>
      <c r="J433" s="97" t="s">
        <v>224</v>
      </c>
      <c r="K433" s="48"/>
      <c r="L433" s="49"/>
      <c r="M433" s="50"/>
      <c r="N433" s="49"/>
      <c r="O433" s="456"/>
      <c r="P433" s="51"/>
      <c r="Q433" s="25"/>
      <c r="R433" s="99"/>
      <c r="S433" s="99"/>
      <c r="T433" s="99"/>
      <c r="U433" s="99"/>
      <c r="V433" s="99"/>
      <c r="W433" s="99"/>
      <c r="X433" s="99"/>
      <c r="Y433" s="99"/>
      <c r="Z433" s="99"/>
      <c r="AA433" s="99"/>
      <c r="AB433" s="99"/>
      <c r="AC433" s="99"/>
      <c r="AD433" s="99"/>
      <c r="AE433" s="99"/>
      <c r="AF433" s="99"/>
      <c r="AG433" s="99"/>
      <c r="AH433" s="99"/>
      <c r="AI433" s="99"/>
      <c r="AJ433" s="99"/>
      <c r="AK433" s="99"/>
      <c r="AL433" s="99"/>
      <c r="AM433" s="99"/>
      <c r="AN433" s="99"/>
      <c r="AO433" s="39"/>
    </row>
    <row r="434" spans="1:41" s="40" customFormat="1" x14ac:dyDescent="0.35">
      <c r="A434" s="25"/>
      <c r="B434" s="1122" t="s">
        <v>492</v>
      </c>
      <c r="C434" s="741"/>
      <c r="D434" s="52"/>
      <c r="E434" s="63"/>
      <c r="F434" s="54"/>
      <c r="G434" s="55"/>
      <c r="H434" s="56">
        <v>1</v>
      </c>
      <c r="I434" s="57">
        <v>1</v>
      </c>
      <c r="J434" s="98"/>
      <c r="K434" s="59" t="s">
        <v>493</v>
      </c>
      <c r="L434" s="60"/>
      <c r="M434" s="61"/>
      <c r="N434" s="60"/>
      <c r="O434" s="328"/>
      <c r="P434" s="62"/>
      <c r="Q434" s="25"/>
      <c r="R434" s="99"/>
      <c r="S434" s="99"/>
      <c r="T434" s="99"/>
      <c r="U434" s="99"/>
      <c r="V434" s="99"/>
      <c r="W434" s="99"/>
      <c r="X434" s="99"/>
      <c r="Y434" s="99"/>
      <c r="Z434" s="99"/>
      <c r="AA434" s="99"/>
      <c r="AB434" s="99"/>
      <c r="AC434" s="99"/>
      <c r="AD434" s="99"/>
      <c r="AE434" s="99"/>
      <c r="AF434" s="99"/>
      <c r="AG434" s="99"/>
      <c r="AH434" s="99"/>
      <c r="AI434" s="99"/>
      <c r="AJ434" s="99"/>
      <c r="AK434" s="99"/>
      <c r="AL434" s="99"/>
      <c r="AM434" s="99"/>
      <c r="AN434" s="99"/>
      <c r="AO434" s="39"/>
    </row>
    <row r="435" spans="1:41" s="40" customFormat="1" x14ac:dyDescent="0.35">
      <c r="A435" s="25"/>
      <c r="B435" s="1123"/>
      <c r="C435" s="741"/>
      <c r="D435" s="52"/>
      <c r="E435" s="63"/>
      <c r="F435" s="54"/>
      <c r="G435" s="55"/>
      <c r="H435" s="56"/>
      <c r="I435" s="57"/>
      <c r="J435" s="98"/>
      <c r="K435" s="59"/>
      <c r="L435" s="60"/>
      <c r="M435" s="61"/>
      <c r="N435" s="60"/>
      <c r="O435" s="328"/>
      <c r="P435" s="62"/>
      <c r="Q435" s="25"/>
      <c r="R435" s="99"/>
      <c r="S435" s="99"/>
      <c r="T435" s="99"/>
      <c r="U435" s="99"/>
      <c r="V435" s="99"/>
      <c r="W435" s="99"/>
      <c r="X435" s="99"/>
      <c r="Y435" s="99"/>
      <c r="Z435" s="99"/>
      <c r="AA435" s="99"/>
      <c r="AB435" s="99"/>
      <c r="AC435" s="99"/>
      <c r="AD435" s="99"/>
      <c r="AE435" s="99"/>
      <c r="AF435" s="99"/>
      <c r="AG435" s="99"/>
      <c r="AH435" s="99"/>
      <c r="AI435" s="99"/>
      <c r="AJ435" s="99"/>
      <c r="AK435" s="99"/>
      <c r="AL435" s="99"/>
      <c r="AM435" s="99"/>
      <c r="AN435" s="99"/>
      <c r="AO435" s="39"/>
    </row>
    <row r="436" spans="1:41" s="40" customFormat="1" x14ac:dyDescent="0.35">
      <c r="A436" s="25"/>
      <c r="B436" s="1123"/>
      <c r="C436" s="741"/>
      <c r="D436" s="52"/>
      <c r="E436" s="63"/>
      <c r="F436" s="54"/>
      <c r="G436" s="55"/>
      <c r="H436" s="56"/>
      <c r="I436" s="57"/>
      <c r="J436" s="98"/>
      <c r="K436" s="59"/>
      <c r="L436" s="60"/>
      <c r="M436" s="61"/>
      <c r="N436" s="60"/>
      <c r="O436" s="328"/>
      <c r="P436" s="62"/>
      <c r="Q436" s="25"/>
      <c r="R436" s="99"/>
      <c r="S436" s="99"/>
      <c r="T436" s="99"/>
      <c r="U436" s="99"/>
      <c r="V436" s="99"/>
      <c r="W436" s="99"/>
      <c r="X436" s="99"/>
      <c r="Y436" s="99"/>
      <c r="Z436" s="99"/>
      <c r="AA436" s="99"/>
      <c r="AB436" s="99"/>
      <c r="AC436" s="99"/>
      <c r="AD436" s="99"/>
      <c r="AE436" s="99"/>
      <c r="AF436" s="99"/>
      <c r="AG436" s="99"/>
      <c r="AH436" s="99"/>
      <c r="AI436" s="99"/>
      <c r="AJ436" s="99"/>
      <c r="AK436" s="99"/>
      <c r="AL436" s="99"/>
      <c r="AM436" s="99"/>
      <c r="AN436" s="99"/>
      <c r="AO436" s="39"/>
    </row>
    <row r="437" spans="1:41" s="40" customFormat="1" x14ac:dyDescent="0.35">
      <c r="A437" s="25"/>
      <c r="B437" s="1123"/>
      <c r="C437" s="741"/>
      <c r="D437" s="52"/>
      <c r="E437" s="63"/>
      <c r="F437" s="54"/>
      <c r="G437" s="55"/>
      <c r="H437" s="56"/>
      <c r="I437" s="57"/>
      <c r="J437" s="98"/>
      <c r="K437" s="59"/>
      <c r="L437" s="60"/>
      <c r="M437" s="61"/>
      <c r="N437" s="60"/>
      <c r="O437" s="328"/>
      <c r="P437" s="62"/>
      <c r="Q437" s="25"/>
      <c r="R437" s="99"/>
      <c r="S437" s="99"/>
      <c r="T437" s="99"/>
      <c r="U437" s="99"/>
      <c r="V437" s="99"/>
      <c r="W437" s="99"/>
      <c r="X437" s="99"/>
      <c r="Y437" s="99"/>
      <c r="Z437" s="99"/>
      <c r="AA437" s="99"/>
      <c r="AB437" s="99"/>
      <c r="AC437" s="99"/>
      <c r="AD437" s="99"/>
      <c r="AE437" s="99"/>
      <c r="AF437" s="99"/>
      <c r="AG437" s="99"/>
      <c r="AH437" s="99"/>
      <c r="AI437" s="99"/>
      <c r="AJ437" s="99"/>
      <c r="AK437" s="99"/>
      <c r="AL437" s="99"/>
      <c r="AM437" s="99"/>
      <c r="AN437" s="99"/>
      <c r="AO437" s="39"/>
    </row>
    <row r="438" spans="1:41" s="40" customFormat="1" ht="15" thickBot="1" x14ac:dyDescent="0.4">
      <c r="A438" s="25"/>
      <c r="B438" s="1124"/>
      <c r="C438" s="741"/>
      <c r="D438" s="69"/>
      <c r="E438" s="70"/>
      <c r="F438" s="71"/>
      <c r="G438" s="72"/>
      <c r="H438" s="73"/>
      <c r="I438" s="74"/>
      <c r="J438" s="111"/>
      <c r="K438" s="75"/>
      <c r="L438" s="76"/>
      <c r="M438" s="77"/>
      <c r="N438" s="76"/>
      <c r="O438" s="457"/>
      <c r="P438" s="78"/>
      <c r="Q438" s="25"/>
      <c r="R438" s="99"/>
      <c r="S438" s="99"/>
      <c r="T438" s="99"/>
      <c r="U438" s="99"/>
      <c r="V438" s="99"/>
      <c r="W438" s="99"/>
      <c r="X438" s="99"/>
      <c r="Y438" s="99"/>
      <c r="Z438" s="99"/>
      <c r="AA438" s="99"/>
      <c r="AB438" s="99"/>
      <c r="AC438" s="99"/>
      <c r="AD438" s="99"/>
      <c r="AE438" s="99"/>
      <c r="AF438" s="99"/>
      <c r="AG438" s="99"/>
      <c r="AH438" s="99"/>
      <c r="AI438" s="99"/>
      <c r="AJ438" s="99"/>
      <c r="AK438" s="99"/>
      <c r="AL438" s="99"/>
      <c r="AM438" s="99"/>
      <c r="AN438" s="99"/>
      <c r="AO438" s="39"/>
    </row>
    <row r="439" spans="1:41" s="40" customFormat="1" ht="15" thickBot="1" x14ac:dyDescent="0.4">
      <c r="A439" s="25"/>
      <c r="B439" s="155"/>
      <c r="C439" s="157"/>
      <c r="D439" s="116">
        <v>9</v>
      </c>
      <c r="E439" s="83" t="s">
        <v>47</v>
      </c>
      <c r="F439" s="84"/>
      <c r="G439" s="30"/>
      <c r="H439" s="85"/>
      <c r="I439" s="86"/>
      <c r="J439" s="87"/>
      <c r="K439" s="88"/>
      <c r="L439" s="89"/>
      <c r="M439" s="90"/>
      <c r="N439" s="89"/>
      <c r="O439" s="452"/>
      <c r="P439" s="91"/>
      <c r="Q439" s="25"/>
      <c r="R439" s="99"/>
      <c r="S439" s="99"/>
      <c r="T439" s="99"/>
      <c r="U439" s="99"/>
      <c r="V439" s="99"/>
      <c r="W439" s="99"/>
      <c r="X439" s="99"/>
      <c r="Y439" s="99"/>
      <c r="Z439" s="99"/>
      <c r="AA439" s="99"/>
      <c r="AB439" s="99"/>
      <c r="AC439" s="99"/>
      <c r="AD439" s="99"/>
      <c r="AE439" s="99"/>
      <c r="AF439" s="99"/>
      <c r="AG439" s="99"/>
      <c r="AH439" s="99"/>
      <c r="AI439" s="99"/>
      <c r="AJ439" s="99"/>
      <c r="AK439" s="99"/>
      <c r="AL439" s="99"/>
      <c r="AM439" s="99"/>
      <c r="AN439" s="99"/>
      <c r="AO439" s="39"/>
    </row>
    <row r="440" spans="1:41" s="40" customFormat="1" ht="15" thickBot="1" x14ac:dyDescent="0.4">
      <c r="A440" s="25"/>
      <c r="B440" s="156"/>
      <c r="C440" s="168"/>
      <c r="D440" s="169">
        <v>9.1</v>
      </c>
      <c r="E440" s="170" t="s">
        <v>48</v>
      </c>
      <c r="F440" s="171" t="s">
        <v>49</v>
      </c>
      <c r="G440" s="172" t="s">
        <v>494</v>
      </c>
      <c r="H440" s="173">
        <f>SUM(H441:H463)</f>
        <v>10</v>
      </c>
      <c r="I440" s="174">
        <f>SUM(I441:I463)</f>
        <v>12</v>
      </c>
      <c r="J440" s="175" t="s">
        <v>224</v>
      </c>
      <c r="K440" s="176"/>
      <c r="L440" s="177"/>
      <c r="M440" s="178"/>
      <c r="N440" s="177"/>
      <c r="O440" s="443"/>
      <c r="P440" s="179"/>
      <c r="Q440" s="25"/>
      <c r="R440" s="99"/>
      <c r="S440" s="99"/>
      <c r="T440" s="99"/>
      <c r="U440" s="99"/>
      <c r="V440" s="99"/>
      <c r="W440" s="99"/>
      <c r="X440" s="99"/>
      <c r="Y440" s="99"/>
      <c r="Z440" s="99"/>
      <c r="AA440" s="99"/>
      <c r="AB440" s="99"/>
      <c r="AC440" s="99"/>
      <c r="AD440" s="99"/>
      <c r="AE440" s="99"/>
      <c r="AF440" s="99"/>
      <c r="AG440" s="99"/>
      <c r="AH440" s="99"/>
      <c r="AI440" s="99"/>
      <c r="AJ440" s="99"/>
      <c r="AK440" s="99"/>
      <c r="AL440" s="99"/>
      <c r="AM440" s="99"/>
      <c r="AN440" s="99"/>
      <c r="AO440" s="39"/>
    </row>
    <row r="441" spans="1:41" s="40" customFormat="1" x14ac:dyDescent="0.35">
      <c r="A441" s="25"/>
      <c r="B441" s="1122" t="s">
        <v>495</v>
      </c>
      <c r="C441" s="1166" t="s">
        <v>90</v>
      </c>
      <c r="D441" s="344"/>
      <c r="E441" s="183"/>
      <c r="F441" s="345"/>
      <c r="G441" s="1115">
        <v>1</v>
      </c>
      <c r="H441" s="185"/>
      <c r="I441" s="186"/>
      <c r="J441" s="187"/>
      <c r="K441" s="218"/>
      <c r="L441" s="188"/>
      <c r="M441" s="189"/>
      <c r="N441" s="188"/>
      <c r="O441" s="444" t="s">
        <v>90</v>
      </c>
      <c r="P441" s="190"/>
      <c r="Q441" s="25"/>
      <c r="R441" s="99"/>
      <c r="S441" s="99"/>
      <c r="T441" s="99"/>
      <c r="U441" s="99"/>
      <c r="V441" s="99"/>
      <c r="W441" s="99"/>
      <c r="X441" s="99"/>
      <c r="Y441" s="99"/>
      <c r="Z441" s="99"/>
      <c r="AA441" s="99"/>
      <c r="AB441" s="99"/>
      <c r="AC441" s="99"/>
      <c r="AD441" s="99"/>
      <c r="AE441" s="99"/>
      <c r="AF441" s="99"/>
      <c r="AG441" s="99"/>
      <c r="AH441" s="99"/>
      <c r="AI441" s="99"/>
      <c r="AJ441" s="99"/>
      <c r="AK441" s="99"/>
      <c r="AL441" s="99"/>
      <c r="AM441" s="99"/>
      <c r="AN441" s="99"/>
      <c r="AO441" s="39"/>
    </row>
    <row r="442" spans="1:41" s="40" customFormat="1" ht="15" thickBot="1" x14ac:dyDescent="0.4">
      <c r="A442" s="25"/>
      <c r="B442" s="1123"/>
      <c r="C442" s="1168"/>
      <c r="D442" s="346"/>
      <c r="E442" s="233"/>
      <c r="F442" s="348"/>
      <c r="G442" s="1116"/>
      <c r="H442" s="195"/>
      <c r="I442" s="196"/>
      <c r="J442" s="197"/>
      <c r="K442" s="204"/>
      <c r="L442" s="198"/>
      <c r="M442" s="199"/>
      <c r="N442" s="198"/>
      <c r="O442" s="445" t="s">
        <v>90</v>
      </c>
      <c r="P442" s="200"/>
      <c r="Q442" s="25"/>
      <c r="R442" s="99"/>
      <c r="S442" s="99"/>
      <c r="T442" s="99"/>
      <c r="U442" s="99"/>
      <c r="V442" s="99"/>
      <c r="W442" s="99"/>
      <c r="X442" s="99"/>
      <c r="Y442" s="99"/>
      <c r="Z442" s="99"/>
      <c r="AA442" s="99"/>
      <c r="AB442" s="99"/>
      <c r="AC442" s="99"/>
      <c r="AD442" s="99"/>
      <c r="AE442" s="99"/>
      <c r="AF442" s="99"/>
      <c r="AG442" s="99"/>
      <c r="AH442" s="99"/>
      <c r="AI442" s="99"/>
      <c r="AJ442" s="99"/>
      <c r="AK442" s="99"/>
      <c r="AL442" s="99"/>
      <c r="AM442" s="99"/>
      <c r="AN442" s="99"/>
      <c r="AO442" s="39"/>
    </row>
    <row r="443" spans="1:41" s="40" customFormat="1" ht="15" thickBot="1" x14ac:dyDescent="0.4">
      <c r="A443" s="25"/>
      <c r="B443" s="1123"/>
      <c r="C443" s="1166" t="s">
        <v>93</v>
      </c>
      <c r="D443" s="344"/>
      <c r="E443" s="183"/>
      <c r="F443" s="345"/>
      <c r="G443" s="1115">
        <v>1</v>
      </c>
      <c r="H443" s="185">
        <v>1</v>
      </c>
      <c r="I443" s="186">
        <v>1</v>
      </c>
      <c r="J443" s="187"/>
      <c r="K443" s="218" t="s">
        <v>496</v>
      </c>
      <c r="L443" s="188"/>
      <c r="M443" s="189"/>
      <c r="N443" s="188"/>
      <c r="O443" s="444" t="s">
        <v>93</v>
      </c>
      <c r="P443" s="190"/>
      <c r="Q443" s="25"/>
      <c r="R443" s="99"/>
      <c r="S443" s="99"/>
      <c r="T443" s="99"/>
      <c r="U443" s="99"/>
      <c r="V443" s="99"/>
      <c r="W443" s="99"/>
      <c r="X443" s="99"/>
      <c r="Y443" s="99"/>
      <c r="Z443" s="99"/>
      <c r="AA443" s="99"/>
      <c r="AB443" s="99"/>
      <c r="AC443" s="99"/>
      <c r="AD443" s="99"/>
      <c r="AE443" s="99"/>
      <c r="AF443" s="99"/>
      <c r="AG443" s="99"/>
      <c r="AH443" s="99"/>
      <c r="AI443" s="99"/>
      <c r="AJ443" s="99"/>
      <c r="AK443" s="99"/>
      <c r="AL443" s="99"/>
      <c r="AM443" s="99"/>
      <c r="AN443" s="99"/>
      <c r="AO443" s="39"/>
    </row>
    <row r="444" spans="1:41" s="40" customFormat="1" ht="15" thickBot="1" x14ac:dyDescent="0.4">
      <c r="A444" s="25"/>
      <c r="B444" s="1123"/>
      <c r="C444" s="1167"/>
      <c r="D444" s="346"/>
      <c r="E444" s="233"/>
      <c r="F444" s="348"/>
      <c r="G444" s="1116"/>
      <c r="H444" s="195">
        <v>1</v>
      </c>
      <c r="I444" s="196">
        <v>1</v>
      </c>
      <c r="J444" s="197"/>
      <c r="K444" s="218" t="s">
        <v>497</v>
      </c>
      <c r="L444" s="198"/>
      <c r="M444" s="199" t="s">
        <v>498</v>
      </c>
      <c r="N444" s="198" t="s">
        <v>499</v>
      </c>
      <c r="O444" s="445" t="s">
        <v>93</v>
      </c>
      <c r="P444" s="200" t="s">
        <v>500</v>
      </c>
      <c r="Q444" s="25"/>
      <c r="R444" s="99"/>
      <c r="S444" s="99"/>
      <c r="T444" s="99"/>
      <c r="U444" s="99"/>
      <c r="V444" s="99"/>
      <c r="W444" s="99"/>
      <c r="X444" s="99"/>
      <c r="Y444" s="99"/>
      <c r="Z444" s="99"/>
      <c r="AA444" s="99"/>
      <c r="AB444" s="99"/>
      <c r="AC444" s="99"/>
      <c r="AD444" s="99"/>
      <c r="AE444" s="99"/>
      <c r="AF444" s="99"/>
      <c r="AG444" s="99"/>
      <c r="AH444" s="99"/>
      <c r="AI444" s="99"/>
      <c r="AJ444" s="99"/>
      <c r="AK444" s="99"/>
      <c r="AL444" s="99"/>
      <c r="AM444" s="99"/>
      <c r="AN444" s="99"/>
      <c r="AO444" s="39"/>
    </row>
    <row r="445" spans="1:41" s="40" customFormat="1" ht="15" thickBot="1" x14ac:dyDescent="0.4">
      <c r="A445" s="25"/>
      <c r="B445" s="1123"/>
      <c r="C445" s="1168"/>
      <c r="D445" s="678"/>
      <c r="E445" s="158"/>
      <c r="F445" s="679"/>
      <c r="G445" s="737"/>
      <c r="H445" s="246">
        <v>1</v>
      </c>
      <c r="I445" s="247">
        <v>1</v>
      </c>
      <c r="J445" s="292"/>
      <c r="K445" s="218" t="s">
        <v>501</v>
      </c>
      <c r="L445" s="250"/>
      <c r="M445" s="251" t="s">
        <v>502</v>
      </c>
      <c r="N445" s="250" t="s">
        <v>499</v>
      </c>
      <c r="O445" s="451" t="s">
        <v>93</v>
      </c>
      <c r="P445" s="674" t="s">
        <v>500</v>
      </c>
      <c r="Q445" s="25"/>
      <c r="R445" s="99"/>
      <c r="S445" s="99"/>
      <c r="T445" s="99"/>
      <c r="U445" s="99"/>
      <c r="V445" s="99"/>
      <c r="W445" s="99"/>
      <c r="X445" s="99"/>
      <c r="Y445" s="99"/>
      <c r="Z445" s="99"/>
      <c r="AA445" s="99"/>
      <c r="AB445" s="99"/>
      <c r="AC445" s="99"/>
      <c r="AD445" s="99"/>
      <c r="AE445" s="99"/>
      <c r="AF445" s="99"/>
      <c r="AG445" s="99"/>
      <c r="AH445" s="99"/>
      <c r="AI445" s="99"/>
      <c r="AJ445" s="99"/>
      <c r="AK445" s="99"/>
      <c r="AL445" s="99"/>
      <c r="AM445" s="99"/>
      <c r="AN445" s="99"/>
      <c r="AO445" s="39"/>
    </row>
    <row r="446" spans="1:41" s="40" customFormat="1" x14ac:dyDescent="0.35">
      <c r="A446" s="25"/>
      <c r="B446" s="1123"/>
      <c r="C446" s="1166" t="s">
        <v>122</v>
      </c>
      <c r="D446" s="344"/>
      <c r="E446" s="183"/>
      <c r="F446" s="345"/>
      <c r="G446" s="1115">
        <v>1</v>
      </c>
      <c r="H446" s="185">
        <v>1</v>
      </c>
      <c r="I446" s="186">
        <v>1</v>
      </c>
      <c r="J446" s="187"/>
      <c r="K446" s="218" t="s">
        <v>503</v>
      </c>
      <c r="L446" s="188"/>
      <c r="M446" s="189" t="s">
        <v>118</v>
      </c>
      <c r="N446" s="188" t="s">
        <v>499</v>
      </c>
      <c r="O446" s="444" t="s">
        <v>122</v>
      </c>
      <c r="P446" s="190" t="s">
        <v>500</v>
      </c>
      <c r="Q446" s="25"/>
      <c r="R446" s="99"/>
      <c r="S446" s="99"/>
      <c r="T446" s="99"/>
      <c r="U446" s="99"/>
      <c r="V446" s="99"/>
      <c r="W446" s="99"/>
      <c r="X446" s="99"/>
      <c r="Y446" s="99"/>
      <c r="Z446" s="99"/>
      <c r="AA446" s="99"/>
      <c r="AB446" s="99"/>
      <c r="AC446" s="99"/>
      <c r="AD446" s="99"/>
      <c r="AE446" s="99"/>
      <c r="AF446" s="99"/>
      <c r="AG446" s="99"/>
      <c r="AH446" s="99"/>
      <c r="AI446" s="99"/>
      <c r="AJ446" s="99"/>
      <c r="AK446" s="99"/>
      <c r="AL446" s="99"/>
      <c r="AM446" s="99"/>
      <c r="AN446" s="99"/>
      <c r="AO446" s="39"/>
    </row>
    <row r="447" spans="1:41" s="40" customFormat="1" ht="15" thickBot="1" x14ac:dyDescent="0.4">
      <c r="A447" s="25"/>
      <c r="B447" s="1123"/>
      <c r="C447" s="1167"/>
      <c r="D447" s="350"/>
      <c r="E447" s="287"/>
      <c r="F447" s="351"/>
      <c r="G447" s="1125"/>
      <c r="H447" s="283">
        <v>1</v>
      </c>
      <c r="I447" s="284">
        <v>1</v>
      </c>
      <c r="J447" s="285"/>
      <c r="K447" s="64" t="s">
        <v>504</v>
      </c>
      <c r="L447" s="120"/>
      <c r="M447" s="121" t="s">
        <v>505</v>
      </c>
      <c r="N447" s="120" t="s">
        <v>499</v>
      </c>
      <c r="O447" s="449" t="s">
        <v>122</v>
      </c>
      <c r="P447" s="329" t="s">
        <v>500</v>
      </c>
      <c r="Q447" s="25"/>
      <c r="R447" s="99"/>
      <c r="S447" s="99"/>
      <c r="T447" s="99"/>
      <c r="U447" s="99"/>
      <c r="V447" s="99"/>
      <c r="W447" s="99"/>
      <c r="X447" s="99"/>
      <c r="Y447" s="99"/>
      <c r="Z447" s="99"/>
      <c r="AA447" s="99"/>
      <c r="AB447" s="99"/>
      <c r="AC447" s="99"/>
      <c r="AD447" s="99"/>
      <c r="AE447" s="99"/>
      <c r="AF447" s="99"/>
      <c r="AG447" s="99"/>
      <c r="AH447" s="99"/>
      <c r="AI447" s="99"/>
      <c r="AJ447" s="99"/>
      <c r="AK447" s="99"/>
      <c r="AL447" s="99"/>
      <c r="AM447" s="99"/>
      <c r="AN447" s="99"/>
      <c r="AO447" s="39"/>
    </row>
    <row r="448" spans="1:41" s="40" customFormat="1" x14ac:dyDescent="0.35">
      <c r="A448" s="25"/>
      <c r="B448" s="1123"/>
      <c r="C448" s="1166" t="s">
        <v>124</v>
      </c>
      <c r="D448" s="344"/>
      <c r="E448" s="183"/>
      <c r="F448" s="345"/>
      <c r="G448" s="1115">
        <v>1</v>
      </c>
      <c r="H448" s="185">
        <v>1</v>
      </c>
      <c r="I448" s="186">
        <v>1</v>
      </c>
      <c r="J448" s="187"/>
      <c r="K448" s="218" t="s">
        <v>506</v>
      </c>
      <c r="L448" s="188"/>
      <c r="M448" s="189"/>
      <c r="N448" s="188"/>
      <c r="O448" s="444" t="s">
        <v>124</v>
      </c>
      <c r="P448" s="190"/>
      <c r="Q448" s="25"/>
      <c r="R448" s="99"/>
      <c r="S448" s="99"/>
      <c r="T448" s="99"/>
      <c r="U448" s="99"/>
      <c r="V448" s="99"/>
      <c r="W448" s="99"/>
      <c r="X448" s="99"/>
      <c r="Y448" s="99"/>
      <c r="Z448" s="99"/>
      <c r="AA448" s="99"/>
      <c r="AB448" s="99"/>
      <c r="AC448" s="99"/>
      <c r="AD448" s="99"/>
      <c r="AE448" s="99"/>
      <c r="AF448" s="99"/>
      <c r="AG448" s="99"/>
      <c r="AH448" s="99"/>
      <c r="AI448" s="99"/>
      <c r="AJ448" s="99"/>
      <c r="AK448" s="99"/>
      <c r="AL448" s="99"/>
      <c r="AM448" s="99"/>
      <c r="AN448" s="99"/>
      <c r="AO448" s="39"/>
    </row>
    <row r="449" spans="1:41" s="40" customFormat="1" ht="15" thickBot="1" x14ac:dyDescent="0.4">
      <c r="A449" s="25"/>
      <c r="B449" s="1123"/>
      <c r="C449" s="1168"/>
      <c r="D449" s="346"/>
      <c r="E449" s="233"/>
      <c r="F449" s="348"/>
      <c r="G449" s="1116"/>
      <c r="H449" s="195">
        <v>1</v>
      </c>
      <c r="I449" s="196">
        <v>1</v>
      </c>
      <c r="J449" s="197"/>
      <c r="K449" s="204" t="s">
        <v>507</v>
      </c>
      <c r="L449" s="198"/>
      <c r="M449" s="199" t="s">
        <v>153</v>
      </c>
      <c r="N449" s="198" t="s">
        <v>499</v>
      </c>
      <c r="O449" s="445" t="s">
        <v>124</v>
      </c>
      <c r="P449" s="200" t="s">
        <v>500</v>
      </c>
      <c r="Q449" s="25"/>
      <c r="R449" s="99"/>
      <c r="S449" s="99"/>
      <c r="T449" s="99"/>
      <c r="U449" s="99"/>
      <c r="V449" s="99"/>
      <c r="W449" s="99"/>
      <c r="X449" s="99"/>
      <c r="Y449" s="99"/>
      <c r="Z449" s="99"/>
      <c r="AA449" s="99"/>
      <c r="AB449" s="99"/>
      <c r="AC449" s="99"/>
      <c r="AD449" s="99"/>
      <c r="AE449" s="99"/>
      <c r="AF449" s="99"/>
      <c r="AG449" s="99"/>
      <c r="AH449" s="99"/>
      <c r="AI449" s="99"/>
      <c r="AJ449" s="99"/>
      <c r="AK449" s="99"/>
      <c r="AL449" s="99"/>
      <c r="AM449" s="99"/>
      <c r="AN449" s="99"/>
      <c r="AO449" s="39"/>
    </row>
    <row r="450" spans="1:41" s="40" customFormat="1" x14ac:dyDescent="0.35">
      <c r="A450" s="25"/>
      <c r="B450" s="1123"/>
      <c r="C450" s="1166" t="s">
        <v>128</v>
      </c>
      <c r="D450" s="344"/>
      <c r="E450" s="183"/>
      <c r="F450" s="345"/>
      <c r="G450" s="1115">
        <v>1</v>
      </c>
      <c r="H450" s="185">
        <v>1</v>
      </c>
      <c r="I450" s="186">
        <v>1</v>
      </c>
      <c r="J450" s="187"/>
      <c r="K450" s="218" t="s">
        <v>508</v>
      </c>
      <c r="L450" s="188"/>
      <c r="M450" s="189" t="s">
        <v>108</v>
      </c>
      <c r="N450" s="188" t="s">
        <v>499</v>
      </c>
      <c r="O450" s="444" t="s">
        <v>128</v>
      </c>
      <c r="P450" s="190" t="s">
        <v>500</v>
      </c>
      <c r="Q450" s="25"/>
      <c r="R450" s="99"/>
      <c r="S450" s="99"/>
      <c r="T450" s="99"/>
      <c r="U450" s="99"/>
      <c r="V450" s="99"/>
      <c r="W450" s="99"/>
      <c r="X450" s="99"/>
      <c r="Y450" s="99"/>
      <c r="Z450" s="99"/>
      <c r="AA450" s="99"/>
      <c r="AB450" s="99"/>
      <c r="AC450" s="99"/>
      <c r="AD450" s="99"/>
      <c r="AE450" s="99"/>
      <c r="AF450" s="99"/>
      <c r="AG450" s="99"/>
      <c r="AH450" s="99"/>
      <c r="AI450" s="99"/>
      <c r="AJ450" s="99"/>
      <c r="AK450" s="99"/>
      <c r="AL450" s="99"/>
      <c r="AM450" s="99"/>
      <c r="AN450" s="99"/>
      <c r="AO450" s="39"/>
    </row>
    <row r="451" spans="1:41" s="40" customFormat="1" ht="15" thickBot="1" x14ac:dyDescent="0.4">
      <c r="A451" s="25"/>
      <c r="B451" s="1123"/>
      <c r="C451" s="1168"/>
      <c r="D451" s="346"/>
      <c r="E451" s="233"/>
      <c r="F451" s="348"/>
      <c r="G451" s="1116"/>
      <c r="H451" s="195"/>
      <c r="I451" s="196"/>
      <c r="J451" s="197"/>
      <c r="K451" s="204"/>
      <c r="L451" s="198"/>
      <c r="M451" s="199"/>
      <c r="N451" s="198"/>
      <c r="O451" s="445" t="s">
        <v>128</v>
      </c>
      <c r="P451" s="200"/>
      <c r="Q451" s="25"/>
      <c r="R451" s="99"/>
      <c r="S451" s="99"/>
      <c r="T451" s="99"/>
      <c r="U451" s="99"/>
      <c r="V451" s="99"/>
      <c r="W451" s="99"/>
      <c r="X451" s="99"/>
      <c r="Y451" s="99"/>
      <c r="Z451" s="99"/>
      <c r="AA451" s="99"/>
      <c r="AB451" s="99"/>
      <c r="AC451" s="99"/>
      <c r="AD451" s="99"/>
      <c r="AE451" s="99"/>
      <c r="AF451" s="99"/>
      <c r="AG451" s="99"/>
      <c r="AH451" s="99"/>
      <c r="AI451" s="99"/>
      <c r="AJ451" s="99"/>
      <c r="AK451" s="99"/>
      <c r="AL451" s="99"/>
      <c r="AM451" s="99"/>
      <c r="AN451" s="99"/>
      <c r="AO451" s="39"/>
    </row>
    <row r="452" spans="1:41" s="40" customFormat="1" x14ac:dyDescent="0.35">
      <c r="A452" s="25"/>
      <c r="B452" s="1123"/>
      <c r="C452" s="1166" t="s">
        <v>95</v>
      </c>
      <c r="D452" s="344"/>
      <c r="E452" s="183"/>
      <c r="F452" s="345"/>
      <c r="G452" s="1115">
        <v>1</v>
      </c>
      <c r="H452" s="185"/>
      <c r="I452" s="186"/>
      <c r="J452" s="187"/>
      <c r="K452" s="218"/>
      <c r="L452" s="188"/>
      <c r="M452" s="189"/>
      <c r="N452" s="188"/>
      <c r="O452" s="444" t="s">
        <v>95</v>
      </c>
      <c r="P452" s="190"/>
      <c r="Q452" s="25"/>
      <c r="R452" s="99"/>
      <c r="S452" s="99"/>
      <c r="T452" s="99"/>
      <c r="U452" s="99"/>
      <c r="V452" s="99"/>
      <c r="W452" s="99"/>
      <c r="X452" s="99"/>
      <c r="Y452" s="99"/>
      <c r="Z452" s="99"/>
      <c r="AA452" s="99"/>
      <c r="AB452" s="99"/>
      <c r="AC452" s="99"/>
      <c r="AD452" s="99"/>
      <c r="AE452" s="99"/>
      <c r="AF452" s="99"/>
      <c r="AG452" s="99"/>
      <c r="AH452" s="99"/>
      <c r="AI452" s="99"/>
      <c r="AJ452" s="99"/>
      <c r="AK452" s="99"/>
      <c r="AL452" s="99"/>
      <c r="AM452" s="99"/>
      <c r="AN452" s="99"/>
      <c r="AO452" s="39"/>
    </row>
    <row r="453" spans="1:41" s="40" customFormat="1" ht="15" thickBot="1" x14ac:dyDescent="0.4">
      <c r="A453" s="25"/>
      <c r="B453" s="1123"/>
      <c r="C453" s="1168"/>
      <c r="D453" s="346"/>
      <c r="E453" s="233"/>
      <c r="F453" s="348"/>
      <c r="G453" s="1116"/>
      <c r="H453" s="195"/>
      <c r="I453" s="196"/>
      <c r="J453" s="197"/>
      <c r="K453" s="204"/>
      <c r="L453" s="198"/>
      <c r="M453" s="199"/>
      <c r="N453" s="198"/>
      <c r="O453" s="445" t="s">
        <v>95</v>
      </c>
      <c r="P453" s="200"/>
      <c r="Q453" s="25"/>
      <c r="R453" s="99"/>
      <c r="S453" s="99"/>
      <c r="T453" s="99"/>
      <c r="U453" s="99"/>
      <c r="V453" s="99"/>
      <c r="W453" s="99"/>
      <c r="X453" s="99"/>
      <c r="Y453" s="99"/>
      <c r="Z453" s="99"/>
      <c r="AA453" s="99"/>
      <c r="AB453" s="99"/>
      <c r="AC453" s="99"/>
      <c r="AD453" s="99"/>
      <c r="AE453" s="99"/>
      <c r="AF453" s="99"/>
      <c r="AG453" s="99"/>
      <c r="AH453" s="99"/>
      <c r="AI453" s="99"/>
      <c r="AJ453" s="99"/>
      <c r="AK453" s="99"/>
      <c r="AL453" s="99"/>
      <c r="AM453" s="99"/>
      <c r="AN453" s="99"/>
      <c r="AO453" s="39"/>
    </row>
    <row r="454" spans="1:41" s="40" customFormat="1" x14ac:dyDescent="0.35">
      <c r="A454" s="25"/>
      <c r="B454" s="1123"/>
      <c r="C454" s="1166" t="s">
        <v>98</v>
      </c>
      <c r="D454" s="344"/>
      <c r="E454" s="183"/>
      <c r="F454" s="345"/>
      <c r="G454" s="1115">
        <v>1</v>
      </c>
      <c r="H454" s="185"/>
      <c r="I454" s="186"/>
      <c r="J454" s="187"/>
      <c r="K454" s="218"/>
      <c r="L454" s="188"/>
      <c r="M454" s="189"/>
      <c r="N454" s="188"/>
      <c r="O454" s="444" t="s">
        <v>98</v>
      </c>
      <c r="P454" s="190"/>
      <c r="Q454" s="25"/>
      <c r="R454" s="99"/>
      <c r="S454" s="99"/>
      <c r="T454" s="99"/>
      <c r="U454" s="99"/>
      <c r="V454" s="99"/>
      <c r="W454" s="99"/>
      <c r="X454" s="99"/>
      <c r="Y454" s="99"/>
      <c r="Z454" s="99"/>
      <c r="AA454" s="99"/>
      <c r="AB454" s="99"/>
      <c r="AC454" s="99"/>
      <c r="AD454" s="99"/>
      <c r="AE454" s="99"/>
      <c r="AF454" s="99"/>
      <c r="AG454" s="99"/>
      <c r="AH454" s="99"/>
      <c r="AI454" s="99"/>
      <c r="AJ454" s="99"/>
      <c r="AK454" s="99"/>
      <c r="AL454" s="99"/>
      <c r="AM454" s="99"/>
      <c r="AN454" s="99"/>
      <c r="AO454" s="39"/>
    </row>
    <row r="455" spans="1:41" s="40" customFormat="1" ht="15" thickBot="1" x14ac:dyDescent="0.4">
      <c r="A455" s="25"/>
      <c r="B455" s="1123"/>
      <c r="C455" s="1168"/>
      <c r="D455" s="346"/>
      <c r="E455" s="233"/>
      <c r="F455" s="348"/>
      <c r="G455" s="1116"/>
      <c r="H455" s="195"/>
      <c r="I455" s="196"/>
      <c r="J455" s="197"/>
      <c r="K455" s="204"/>
      <c r="L455" s="198"/>
      <c r="M455" s="199"/>
      <c r="N455" s="198"/>
      <c r="O455" s="445" t="s">
        <v>98</v>
      </c>
      <c r="P455" s="200"/>
      <c r="Q455" s="25"/>
      <c r="R455" s="99"/>
      <c r="S455" s="99"/>
      <c r="T455" s="99"/>
      <c r="U455" s="99"/>
      <c r="V455" s="99"/>
      <c r="W455" s="99"/>
      <c r="X455" s="99"/>
      <c r="Y455" s="99"/>
      <c r="Z455" s="99"/>
      <c r="AA455" s="99"/>
      <c r="AB455" s="99"/>
      <c r="AC455" s="99"/>
      <c r="AD455" s="99"/>
      <c r="AE455" s="99"/>
      <c r="AF455" s="99"/>
      <c r="AG455" s="99"/>
      <c r="AH455" s="99"/>
      <c r="AI455" s="99"/>
      <c r="AJ455" s="99"/>
      <c r="AK455" s="99"/>
      <c r="AL455" s="99"/>
      <c r="AM455" s="99"/>
      <c r="AN455" s="99"/>
      <c r="AO455" s="39"/>
    </row>
    <row r="456" spans="1:41" s="40" customFormat="1" x14ac:dyDescent="0.35">
      <c r="A456" s="25"/>
      <c r="B456" s="1123"/>
      <c r="C456" s="1166" t="s">
        <v>103</v>
      </c>
      <c r="D456" s="344"/>
      <c r="E456" s="183"/>
      <c r="F456" s="345"/>
      <c r="G456" s="1115">
        <v>1</v>
      </c>
      <c r="H456" s="185">
        <v>1</v>
      </c>
      <c r="I456" s="186">
        <v>1</v>
      </c>
      <c r="J456" s="187"/>
      <c r="K456" s="218" t="s">
        <v>509</v>
      </c>
      <c r="L456" s="188"/>
      <c r="M456" s="189" t="s">
        <v>510</v>
      </c>
      <c r="N456" s="188" t="s">
        <v>499</v>
      </c>
      <c r="O456" s="444" t="s">
        <v>103</v>
      </c>
      <c r="P456" s="190" t="s">
        <v>500</v>
      </c>
      <c r="Q456" s="25"/>
      <c r="R456" s="99"/>
      <c r="S456" s="99"/>
      <c r="T456" s="99"/>
      <c r="U456" s="99"/>
      <c r="V456" s="99"/>
      <c r="W456" s="99"/>
      <c r="X456" s="99"/>
      <c r="Y456" s="99"/>
      <c r="Z456" s="99"/>
      <c r="AA456" s="99"/>
      <c r="AB456" s="99"/>
      <c r="AC456" s="99"/>
      <c r="AD456" s="99"/>
      <c r="AE456" s="99"/>
      <c r="AF456" s="99"/>
      <c r="AG456" s="99"/>
      <c r="AH456" s="99"/>
      <c r="AI456" s="99"/>
      <c r="AJ456" s="99"/>
      <c r="AK456" s="99"/>
      <c r="AL456" s="99"/>
      <c r="AM456" s="99"/>
      <c r="AN456" s="99"/>
      <c r="AO456" s="39"/>
    </row>
    <row r="457" spans="1:41" s="40" customFormat="1" ht="30" customHeight="1" thickBot="1" x14ac:dyDescent="0.4">
      <c r="A457" s="25"/>
      <c r="B457" s="1123"/>
      <c r="C457" s="1168"/>
      <c r="D457" s="346"/>
      <c r="E457" s="233"/>
      <c r="F457" s="348"/>
      <c r="G457" s="1116"/>
      <c r="H457" s="195">
        <v>1</v>
      </c>
      <c r="I457" s="196">
        <v>1</v>
      </c>
      <c r="J457" s="197"/>
      <c r="K457" s="204" t="s">
        <v>511</v>
      </c>
      <c r="L457" s="198"/>
      <c r="M457" s="199" t="s">
        <v>512</v>
      </c>
      <c r="N457" s="198" t="s">
        <v>499</v>
      </c>
      <c r="O457" s="445" t="s">
        <v>103</v>
      </c>
      <c r="P457" s="200" t="s">
        <v>500</v>
      </c>
      <c r="Q457" s="25"/>
      <c r="R457" s="99"/>
      <c r="S457" s="99"/>
      <c r="T457" s="99"/>
      <c r="U457" s="99"/>
      <c r="V457" s="99"/>
      <c r="W457" s="99"/>
      <c r="X457" s="99"/>
      <c r="Y457" s="99"/>
      <c r="Z457" s="99"/>
      <c r="AA457" s="99"/>
      <c r="AB457" s="99"/>
      <c r="AC457" s="99"/>
      <c r="AD457" s="99"/>
      <c r="AE457" s="99"/>
      <c r="AF457" s="99"/>
      <c r="AG457" s="99"/>
      <c r="AH457" s="99"/>
      <c r="AI457" s="99"/>
      <c r="AJ457" s="99"/>
      <c r="AK457" s="99"/>
      <c r="AL457" s="99"/>
      <c r="AM457" s="99"/>
      <c r="AN457" s="99"/>
      <c r="AO457" s="39"/>
    </row>
    <row r="458" spans="1:41" s="40" customFormat="1" x14ac:dyDescent="0.35">
      <c r="A458" s="25"/>
      <c r="B458" s="1123"/>
      <c r="C458" s="1166" t="s">
        <v>130</v>
      </c>
      <c r="D458" s="344"/>
      <c r="E458" s="183"/>
      <c r="F458" s="345"/>
      <c r="G458" s="1115">
        <v>1</v>
      </c>
      <c r="H458" s="185"/>
      <c r="I458" s="186"/>
      <c r="J458" s="187"/>
      <c r="K458" s="218"/>
      <c r="L458" s="188"/>
      <c r="M458" s="189"/>
      <c r="N458" s="188"/>
      <c r="O458" s="444" t="s">
        <v>130</v>
      </c>
      <c r="P458" s="190"/>
      <c r="Q458" s="25"/>
      <c r="R458" s="99"/>
      <c r="S458" s="99"/>
      <c r="T458" s="99"/>
      <c r="U458" s="99"/>
      <c r="V458" s="99"/>
      <c r="W458" s="99"/>
      <c r="X458" s="99"/>
      <c r="Y458" s="99"/>
      <c r="Z458" s="99"/>
      <c r="AA458" s="99"/>
      <c r="AB458" s="99"/>
      <c r="AC458" s="99"/>
      <c r="AD458" s="99"/>
      <c r="AE458" s="99"/>
      <c r="AF458" s="99"/>
      <c r="AG458" s="99"/>
      <c r="AH458" s="99"/>
      <c r="AI458" s="99"/>
      <c r="AJ458" s="99"/>
      <c r="AK458" s="99"/>
      <c r="AL458" s="99"/>
      <c r="AM458" s="99"/>
      <c r="AN458" s="99"/>
      <c r="AO458" s="39"/>
    </row>
    <row r="459" spans="1:41" s="40" customFormat="1" ht="15" thickBot="1" x14ac:dyDescent="0.4">
      <c r="A459" s="25"/>
      <c r="B459" s="1123"/>
      <c r="C459" s="1168"/>
      <c r="D459" s="346"/>
      <c r="E459" s="376"/>
      <c r="F459" s="348"/>
      <c r="G459" s="1116"/>
      <c r="H459" s="195"/>
      <c r="I459" s="196"/>
      <c r="J459" s="197"/>
      <c r="K459" s="204"/>
      <c r="L459" s="198"/>
      <c r="M459" s="199"/>
      <c r="N459" s="198"/>
      <c r="O459" s="445" t="s">
        <v>130</v>
      </c>
      <c r="P459" s="200"/>
      <c r="Q459" s="25"/>
      <c r="R459" s="99"/>
      <c r="S459" s="99"/>
      <c r="T459" s="99"/>
      <c r="U459" s="99"/>
      <c r="V459" s="99"/>
      <c r="W459" s="99"/>
      <c r="X459" s="99"/>
      <c r="Y459" s="99"/>
      <c r="Z459" s="99"/>
      <c r="AA459" s="99"/>
      <c r="AB459" s="99"/>
      <c r="AC459" s="99"/>
      <c r="AD459" s="99"/>
      <c r="AE459" s="99"/>
      <c r="AF459" s="99"/>
      <c r="AG459" s="99"/>
      <c r="AH459" s="99"/>
      <c r="AI459" s="99"/>
      <c r="AJ459" s="99"/>
      <c r="AK459" s="99"/>
      <c r="AL459" s="99"/>
      <c r="AM459" s="99"/>
      <c r="AN459" s="99"/>
      <c r="AO459" s="39"/>
    </row>
    <row r="460" spans="1:41" s="40" customFormat="1" x14ac:dyDescent="0.35">
      <c r="A460" s="25"/>
      <c r="B460" s="1123"/>
      <c r="C460" s="1166" t="s">
        <v>106</v>
      </c>
      <c r="D460" s="344"/>
      <c r="E460" s="183"/>
      <c r="F460" s="345"/>
      <c r="G460" s="1115">
        <v>1</v>
      </c>
      <c r="H460" s="185"/>
      <c r="I460" s="186"/>
      <c r="J460" s="187"/>
      <c r="K460" s="218"/>
      <c r="L460" s="188"/>
      <c r="M460" s="189"/>
      <c r="N460" s="188"/>
      <c r="O460" s="444" t="s">
        <v>130</v>
      </c>
      <c r="P460" s="190"/>
      <c r="Q460" s="25"/>
      <c r="R460" s="99"/>
      <c r="S460" s="99"/>
      <c r="T460" s="99"/>
      <c r="U460" s="99"/>
      <c r="V460" s="99"/>
      <c r="W460" s="99"/>
      <c r="X460" s="99"/>
      <c r="Y460" s="99"/>
      <c r="Z460" s="99"/>
      <c r="AA460" s="99"/>
      <c r="AB460" s="99"/>
      <c r="AC460" s="99"/>
      <c r="AD460" s="99"/>
      <c r="AE460" s="99"/>
      <c r="AF460" s="99"/>
      <c r="AG460" s="99"/>
      <c r="AH460" s="99"/>
      <c r="AI460" s="99"/>
      <c r="AJ460" s="99"/>
      <c r="AK460" s="99"/>
      <c r="AL460" s="99"/>
      <c r="AM460" s="99"/>
      <c r="AN460" s="99"/>
      <c r="AO460" s="39"/>
    </row>
    <row r="461" spans="1:41" s="40" customFormat="1" ht="15" thickBot="1" x14ac:dyDescent="0.4">
      <c r="A461" s="25"/>
      <c r="B461" s="1123"/>
      <c r="C461" s="1168"/>
      <c r="D461" s="346"/>
      <c r="E461" s="376"/>
      <c r="F461" s="348"/>
      <c r="G461" s="1116"/>
      <c r="H461" s="195"/>
      <c r="I461" s="196"/>
      <c r="J461" s="197"/>
      <c r="K461" s="204"/>
      <c r="L461" s="198"/>
      <c r="M461" s="199"/>
      <c r="N461" s="198"/>
      <c r="O461" s="445" t="s">
        <v>130</v>
      </c>
      <c r="P461" s="200"/>
      <c r="Q461" s="25"/>
      <c r="R461" s="99"/>
      <c r="S461" s="99"/>
      <c r="T461" s="99"/>
      <c r="U461" s="99"/>
      <c r="V461" s="99"/>
      <c r="W461" s="99"/>
      <c r="X461" s="99"/>
      <c r="Y461" s="99"/>
      <c r="Z461" s="99"/>
      <c r="AA461" s="99"/>
      <c r="AB461" s="99"/>
      <c r="AC461" s="99"/>
      <c r="AD461" s="99"/>
      <c r="AE461" s="99"/>
      <c r="AF461" s="99"/>
      <c r="AG461" s="99"/>
      <c r="AH461" s="99"/>
      <c r="AI461" s="99"/>
      <c r="AJ461" s="99"/>
      <c r="AK461" s="99"/>
      <c r="AL461" s="99"/>
      <c r="AM461" s="99"/>
      <c r="AN461" s="99"/>
      <c r="AO461" s="39"/>
    </row>
    <row r="462" spans="1:41" s="40" customFormat="1" ht="15" thickBot="1" x14ac:dyDescent="0.4">
      <c r="A462" s="25"/>
      <c r="B462" s="1123"/>
      <c r="C462" s="1166" t="s">
        <v>513</v>
      </c>
      <c r="D462" s="344"/>
      <c r="E462" s="349"/>
      <c r="F462" s="345"/>
      <c r="G462" s="1115">
        <v>1</v>
      </c>
      <c r="H462" s="185"/>
      <c r="I462" s="186">
        <v>1</v>
      </c>
      <c r="J462" s="187"/>
      <c r="K462" s="218" t="s">
        <v>514</v>
      </c>
      <c r="L462" s="188"/>
      <c r="M462" s="199" t="s">
        <v>515</v>
      </c>
      <c r="N462" s="188" t="s">
        <v>516</v>
      </c>
      <c r="O462" s="444" t="s">
        <v>106</v>
      </c>
      <c r="P462" s="190" t="s">
        <v>517</v>
      </c>
      <c r="Q462" s="25"/>
      <c r="R462" s="99"/>
      <c r="S462" s="99"/>
      <c r="T462" s="99"/>
      <c r="U462" s="99"/>
      <c r="V462" s="99"/>
      <c r="W462" s="99"/>
      <c r="X462" s="99"/>
      <c r="Y462" s="99"/>
      <c r="Z462" s="99"/>
      <c r="AA462" s="99"/>
      <c r="AB462" s="99"/>
      <c r="AC462" s="99"/>
      <c r="AD462" s="99"/>
      <c r="AE462" s="99"/>
      <c r="AF462" s="99"/>
      <c r="AG462" s="99"/>
      <c r="AH462" s="99"/>
      <c r="AI462" s="99"/>
      <c r="AJ462" s="99"/>
      <c r="AK462" s="99"/>
      <c r="AL462" s="99"/>
      <c r="AM462" s="99"/>
      <c r="AN462" s="99"/>
      <c r="AO462" s="39"/>
    </row>
    <row r="463" spans="1:41" s="40" customFormat="1" ht="15" thickBot="1" x14ac:dyDescent="0.4">
      <c r="A463" s="25"/>
      <c r="B463" s="1124"/>
      <c r="C463" s="1168"/>
      <c r="D463" s="346"/>
      <c r="E463" s="376"/>
      <c r="F463" s="348"/>
      <c r="G463" s="1116"/>
      <c r="H463" s="195"/>
      <c r="I463" s="196">
        <v>1</v>
      </c>
      <c r="J463" s="197"/>
      <c r="K463" s="204" t="s">
        <v>518</v>
      </c>
      <c r="L463" s="198"/>
      <c r="M463" s="199" t="s">
        <v>515</v>
      </c>
      <c r="N463" s="188" t="s">
        <v>516</v>
      </c>
      <c r="O463" s="445" t="s">
        <v>106</v>
      </c>
      <c r="P463" s="190" t="s">
        <v>517</v>
      </c>
      <c r="Q463" s="25"/>
      <c r="R463" s="99"/>
      <c r="S463" s="99"/>
      <c r="T463" s="99"/>
      <c r="U463" s="99"/>
      <c r="V463" s="99"/>
      <c r="W463" s="99"/>
      <c r="X463" s="99"/>
      <c r="Y463" s="99"/>
      <c r="Z463" s="99"/>
      <c r="AA463" s="99"/>
      <c r="AB463" s="99"/>
      <c r="AC463" s="99"/>
      <c r="AD463" s="99"/>
      <c r="AE463" s="99"/>
      <c r="AF463" s="99"/>
      <c r="AG463" s="99"/>
      <c r="AH463" s="99"/>
      <c r="AI463" s="99"/>
      <c r="AJ463" s="99"/>
      <c r="AK463" s="99"/>
      <c r="AL463" s="99"/>
      <c r="AM463" s="99"/>
      <c r="AN463" s="99"/>
      <c r="AO463" s="39"/>
    </row>
    <row r="464" spans="1:41" s="40" customFormat="1" ht="15" thickBot="1" x14ac:dyDescent="0.4">
      <c r="A464" s="25"/>
      <c r="B464" s="154"/>
      <c r="C464" s="253"/>
      <c r="D464" s="254">
        <v>9.1999999999999993</v>
      </c>
      <c r="E464" s="255" t="s">
        <v>50</v>
      </c>
      <c r="F464" s="256" t="s">
        <v>51</v>
      </c>
      <c r="G464" s="257">
        <f>SUM(G465:G509)</f>
        <v>50</v>
      </c>
      <c r="H464" s="258">
        <f>SUM(H465:H509)</f>
        <v>30.375</v>
      </c>
      <c r="I464" s="259">
        <f>SUM(I465:I509)</f>
        <v>30.375</v>
      </c>
      <c r="J464" s="260" t="s">
        <v>132</v>
      </c>
      <c r="K464" s="261"/>
      <c r="L464" s="262"/>
      <c r="M464" s="263"/>
      <c r="N464" s="262"/>
      <c r="O464" s="446"/>
      <c r="P464" s="252"/>
      <c r="Q464" s="25"/>
      <c r="R464" s="99"/>
      <c r="S464" s="99"/>
      <c r="T464" s="99"/>
      <c r="U464" s="99"/>
      <c r="V464" s="99"/>
      <c r="W464" s="99"/>
      <c r="X464" s="99"/>
      <c r="Y464" s="99"/>
      <c r="Z464" s="99"/>
      <c r="AA464" s="99"/>
      <c r="AB464" s="99"/>
      <c r="AC464" s="99"/>
      <c r="AD464" s="99"/>
      <c r="AE464" s="99"/>
      <c r="AF464" s="99"/>
      <c r="AG464" s="99"/>
      <c r="AH464" s="99"/>
      <c r="AI464" s="99"/>
      <c r="AJ464" s="99"/>
      <c r="AK464" s="99"/>
      <c r="AL464" s="99"/>
      <c r="AM464" s="99"/>
      <c r="AN464" s="99"/>
      <c r="AO464" s="39"/>
    </row>
    <row r="465" spans="1:41" s="40" customFormat="1" ht="58" x14ac:dyDescent="0.35">
      <c r="A465" s="25"/>
      <c r="B465" s="1122" t="s">
        <v>519</v>
      </c>
      <c r="C465" s="1166" t="s">
        <v>90</v>
      </c>
      <c r="D465" s="344"/>
      <c r="E465" s="183"/>
      <c r="F465" s="384"/>
      <c r="G465" s="1127">
        <v>6</v>
      </c>
      <c r="H465" s="232">
        <v>10</v>
      </c>
      <c r="I465" s="305">
        <v>10</v>
      </c>
      <c r="J465" s="305">
        <v>80</v>
      </c>
      <c r="K465" s="354" t="s">
        <v>520</v>
      </c>
      <c r="L465" s="671" t="s">
        <v>521</v>
      </c>
      <c r="M465" s="302"/>
      <c r="N465" s="302"/>
      <c r="O465" s="458" t="s">
        <v>90</v>
      </c>
      <c r="P465" s="653" t="s">
        <v>522</v>
      </c>
      <c r="Q465" s="25"/>
      <c r="R465" s="99"/>
      <c r="S465" s="99"/>
      <c r="T465" s="99"/>
      <c r="U465" s="99"/>
      <c r="V465" s="99"/>
      <c r="W465" s="99"/>
      <c r="X465" s="99"/>
      <c r="Y465" s="99"/>
      <c r="Z465" s="99"/>
      <c r="AA465" s="99"/>
      <c r="AB465" s="99"/>
      <c r="AC465" s="99"/>
      <c r="AD465" s="99"/>
      <c r="AE465" s="99"/>
      <c r="AF465" s="99"/>
      <c r="AG465" s="99"/>
      <c r="AH465" s="99"/>
      <c r="AI465" s="99"/>
      <c r="AJ465" s="99"/>
      <c r="AK465" s="99"/>
      <c r="AL465" s="99"/>
      <c r="AM465" s="99"/>
      <c r="AN465" s="99"/>
      <c r="AO465" s="39"/>
    </row>
    <row r="466" spans="1:41" s="40" customFormat="1" ht="15" thickBot="1" x14ac:dyDescent="0.4">
      <c r="A466" s="25"/>
      <c r="B466" s="1123"/>
      <c r="C466" s="1167"/>
      <c r="D466" s="350"/>
      <c r="E466" s="287"/>
      <c r="F466" s="385"/>
      <c r="G466" s="1128"/>
      <c r="H466" s="166"/>
      <c r="I466" s="377"/>
      <c r="J466" s="377"/>
      <c r="K466" s="378"/>
      <c r="L466" s="378"/>
      <c r="M466" s="379"/>
      <c r="N466" s="378"/>
      <c r="O466" s="390" t="s">
        <v>90</v>
      </c>
      <c r="P466" s="380"/>
      <c r="Q466" s="25"/>
      <c r="R466" s="99"/>
      <c r="S466" s="99"/>
      <c r="T466" s="99"/>
      <c r="U466" s="99"/>
      <c r="V466" s="99"/>
      <c r="W466" s="99"/>
      <c r="X466" s="99"/>
      <c r="Y466" s="99"/>
      <c r="Z466" s="99"/>
      <c r="AA466" s="99"/>
      <c r="AB466" s="99"/>
      <c r="AC466" s="99"/>
      <c r="AD466" s="99"/>
      <c r="AE466" s="99"/>
      <c r="AF466" s="99"/>
      <c r="AG466" s="99"/>
      <c r="AH466" s="99"/>
      <c r="AI466" s="99"/>
      <c r="AJ466" s="99"/>
      <c r="AK466" s="99"/>
      <c r="AL466" s="99"/>
      <c r="AM466" s="99"/>
      <c r="AN466" s="99"/>
      <c r="AO466" s="39"/>
    </row>
    <row r="467" spans="1:41" s="40" customFormat="1" ht="26" x14ac:dyDescent="0.35">
      <c r="A467" s="25"/>
      <c r="B467" s="1123"/>
      <c r="C467" s="1166" t="s">
        <v>93</v>
      </c>
      <c r="D467" s="369"/>
      <c r="E467" s="183"/>
      <c r="F467" s="372"/>
      <c r="G467" s="1127">
        <v>6</v>
      </c>
      <c r="H467" s="304">
        <v>1</v>
      </c>
      <c r="I467" s="305">
        <v>1</v>
      </c>
      <c r="J467" s="305">
        <v>8</v>
      </c>
      <c r="K467" s="354" t="s">
        <v>523</v>
      </c>
      <c r="L467" s="354"/>
      <c r="M467" s="355"/>
      <c r="N467" s="354"/>
      <c r="O467" s="455" t="s">
        <v>93</v>
      </c>
      <c r="P467" s="356" t="s">
        <v>524</v>
      </c>
      <c r="Q467" s="25"/>
      <c r="R467" s="99"/>
      <c r="S467" s="99"/>
      <c r="T467" s="99"/>
      <c r="U467" s="99"/>
      <c r="V467" s="99"/>
      <c r="W467" s="99"/>
      <c r="X467" s="99"/>
      <c r="Y467" s="99"/>
      <c r="Z467" s="99"/>
      <c r="AA467" s="99"/>
      <c r="AB467" s="99"/>
      <c r="AC467" s="99"/>
      <c r="AD467" s="99"/>
      <c r="AE467" s="99"/>
      <c r="AF467" s="99"/>
      <c r="AG467" s="99"/>
      <c r="AH467" s="99"/>
      <c r="AI467" s="99"/>
      <c r="AJ467" s="99"/>
      <c r="AK467" s="99"/>
      <c r="AL467" s="99"/>
      <c r="AM467" s="99"/>
      <c r="AN467" s="99"/>
      <c r="AO467" s="39"/>
    </row>
    <row r="468" spans="1:41" s="40" customFormat="1" x14ac:dyDescent="0.35">
      <c r="A468" s="25"/>
      <c r="B468" s="1123"/>
      <c r="C468" s="1167"/>
      <c r="D468" s="370"/>
      <c r="E468" s="381"/>
      <c r="F468" s="373"/>
      <c r="G468" s="1129"/>
      <c r="H468" s="297"/>
      <c r="I468" s="65"/>
      <c r="J468" s="65"/>
      <c r="K468" s="654"/>
      <c r="L468" s="68"/>
      <c r="M468" s="65"/>
      <c r="N468" s="65"/>
      <c r="O468" s="295" t="s">
        <v>93</v>
      </c>
      <c r="P468" s="382"/>
      <c r="Q468" s="25"/>
      <c r="R468" s="99"/>
      <c r="S468" s="99"/>
      <c r="T468" s="99"/>
      <c r="U468" s="99"/>
      <c r="V468" s="99"/>
      <c r="W468" s="99"/>
      <c r="X468" s="99"/>
      <c r="Y468" s="99"/>
      <c r="Z468" s="99"/>
      <c r="AA468" s="99"/>
      <c r="AB468" s="99"/>
      <c r="AC468" s="99"/>
      <c r="AD468" s="99"/>
      <c r="AE468" s="99"/>
      <c r="AF468" s="99"/>
      <c r="AG468" s="99"/>
      <c r="AH468" s="99"/>
      <c r="AI468" s="99"/>
      <c r="AJ468" s="99"/>
      <c r="AK468" s="99"/>
      <c r="AL468" s="99"/>
      <c r="AM468" s="99"/>
      <c r="AN468" s="99"/>
      <c r="AO468" s="39"/>
    </row>
    <row r="469" spans="1:41" s="40" customFormat="1" ht="26" x14ac:dyDescent="0.35">
      <c r="A469" s="25"/>
      <c r="B469" s="1123"/>
      <c r="C469" s="1167"/>
      <c r="D469" s="370"/>
      <c r="E469" s="381"/>
      <c r="F469" s="373"/>
      <c r="G469" s="1129"/>
      <c r="H469" s="299">
        <v>1</v>
      </c>
      <c r="I469" s="167">
        <v>1</v>
      </c>
      <c r="J469" s="167">
        <v>8</v>
      </c>
      <c r="K469" s="68" t="s">
        <v>525</v>
      </c>
      <c r="L469" s="68"/>
      <c r="M469" s="294"/>
      <c r="N469" s="68"/>
      <c r="O469" s="295" t="s">
        <v>93</v>
      </c>
      <c r="P469" s="311" t="s">
        <v>418</v>
      </c>
      <c r="Q469" s="25"/>
      <c r="R469" s="99"/>
      <c r="S469" s="99"/>
      <c r="T469" s="99"/>
      <c r="U469" s="99"/>
      <c r="V469" s="99"/>
      <c r="W469" s="99"/>
      <c r="X469" s="99"/>
      <c r="Y469" s="99"/>
      <c r="Z469" s="99"/>
      <c r="AA469" s="99"/>
      <c r="AB469" s="99"/>
      <c r="AC469" s="99"/>
      <c r="AD469" s="99"/>
      <c r="AE469" s="99"/>
      <c r="AF469" s="99"/>
      <c r="AG469" s="99"/>
      <c r="AH469" s="99"/>
      <c r="AI469" s="99"/>
      <c r="AJ469" s="99"/>
      <c r="AK469" s="99"/>
      <c r="AL469" s="99"/>
      <c r="AM469" s="99"/>
      <c r="AN469" s="99"/>
      <c r="AO469" s="39"/>
    </row>
    <row r="470" spans="1:41" s="40" customFormat="1" ht="26" x14ac:dyDescent="0.35">
      <c r="A470" s="25"/>
      <c r="B470" s="1123"/>
      <c r="C470" s="1167"/>
      <c r="D470" s="370"/>
      <c r="E470" s="381"/>
      <c r="F470" s="373"/>
      <c r="G470" s="1129"/>
      <c r="H470" s="299">
        <v>10.375</v>
      </c>
      <c r="I470" s="167">
        <v>10.375</v>
      </c>
      <c r="J470" s="167">
        <v>83</v>
      </c>
      <c r="K470" s="68" t="s">
        <v>526</v>
      </c>
      <c r="L470" s="68"/>
      <c r="M470" s="294"/>
      <c r="N470" s="68"/>
      <c r="O470" s="295" t="s">
        <v>93</v>
      </c>
      <c r="P470" s="311" t="s">
        <v>527</v>
      </c>
      <c r="Q470" s="25"/>
      <c r="R470" s="99"/>
      <c r="S470" s="99"/>
      <c r="T470" s="99"/>
      <c r="U470" s="99"/>
      <c r="V470" s="99"/>
      <c r="W470" s="99"/>
      <c r="X470" s="99"/>
      <c r="Y470" s="99"/>
      <c r="Z470" s="99"/>
      <c r="AA470" s="99"/>
      <c r="AB470" s="99"/>
      <c r="AC470" s="99"/>
      <c r="AD470" s="99"/>
      <c r="AE470" s="99"/>
      <c r="AF470" s="99"/>
      <c r="AG470" s="99"/>
      <c r="AH470" s="99"/>
      <c r="AI470" s="99"/>
      <c r="AJ470" s="99"/>
      <c r="AK470" s="99"/>
      <c r="AL470" s="99"/>
      <c r="AM470" s="99"/>
      <c r="AN470" s="99"/>
      <c r="AO470" s="39"/>
    </row>
    <row r="471" spans="1:41" s="40" customFormat="1" ht="15" thickBot="1" x14ac:dyDescent="0.4">
      <c r="A471" s="25"/>
      <c r="B471" s="1123"/>
      <c r="C471" s="1167"/>
      <c r="D471" s="386"/>
      <c r="E471" s="387"/>
      <c r="F471" s="388"/>
      <c r="G471" s="1129"/>
      <c r="H471" s="389"/>
      <c r="I471" s="377"/>
      <c r="J471" s="377"/>
      <c r="K471" s="378"/>
      <c r="L471" s="378"/>
      <c r="M471" s="379"/>
      <c r="N471" s="378"/>
      <c r="O471" s="390" t="s">
        <v>93</v>
      </c>
      <c r="P471" s="380"/>
      <c r="Q471" s="25"/>
      <c r="R471" s="99"/>
      <c r="S471" s="99"/>
      <c r="T471" s="99"/>
      <c r="U471" s="99"/>
      <c r="V471" s="99"/>
      <c r="W471" s="99"/>
      <c r="X471" s="99"/>
      <c r="Y471" s="99"/>
      <c r="Z471" s="99"/>
      <c r="AA471" s="99"/>
      <c r="AB471" s="99"/>
      <c r="AC471" s="99"/>
      <c r="AD471" s="99"/>
      <c r="AE471" s="99"/>
      <c r="AF471" s="99"/>
      <c r="AG471" s="99"/>
      <c r="AH471" s="99"/>
      <c r="AI471" s="99"/>
      <c r="AJ471" s="99"/>
      <c r="AK471" s="99"/>
      <c r="AL471" s="99"/>
      <c r="AM471" s="99"/>
      <c r="AN471" s="99"/>
      <c r="AO471" s="39"/>
    </row>
    <row r="472" spans="1:41" s="40" customFormat="1" ht="26" x14ac:dyDescent="0.35">
      <c r="A472" s="25"/>
      <c r="B472" s="1123"/>
      <c r="C472" s="1182" t="s">
        <v>122</v>
      </c>
      <c r="D472" s="369"/>
      <c r="E472" s="183"/>
      <c r="F472" s="372"/>
      <c r="G472" s="1130">
        <v>3</v>
      </c>
      <c r="H472" s="657">
        <v>1</v>
      </c>
      <c r="I472" s="658">
        <v>1</v>
      </c>
      <c r="J472" s="658">
        <v>8</v>
      </c>
      <c r="K472" s="354" t="s">
        <v>528</v>
      </c>
      <c r="L472" s="354"/>
      <c r="M472" s="355" t="s">
        <v>150</v>
      </c>
      <c r="N472" s="354" t="s">
        <v>460</v>
      </c>
      <c r="O472" s="455" t="s">
        <v>122</v>
      </c>
      <c r="P472" s="659" t="s">
        <v>529</v>
      </c>
      <c r="Q472" s="25"/>
      <c r="R472" s="99"/>
      <c r="S472" s="99"/>
      <c r="T472" s="99"/>
      <c r="U472" s="99"/>
      <c r="V472" s="99"/>
      <c r="W472" s="99"/>
      <c r="X472" s="99"/>
      <c r="Y472" s="99"/>
      <c r="Z472" s="99"/>
      <c r="AA472" s="99"/>
      <c r="AB472" s="99"/>
      <c r="AC472" s="99"/>
      <c r="AD472" s="99"/>
      <c r="AE472" s="99"/>
      <c r="AF472" s="99"/>
      <c r="AG472" s="99"/>
      <c r="AH472" s="99"/>
      <c r="AI472" s="99"/>
      <c r="AJ472" s="99"/>
      <c r="AK472" s="99"/>
      <c r="AL472" s="99"/>
      <c r="AM472" s="99"/>
      <c r="AN472" s="99"/>
      <c r="AO472" s="39"/>
    </row>
    <row r="473" spans="1:41" s="40" customFormat="1" ht="39" x14ac:dyDescent="0.35">
      <c r="A473" s="25"/>
      <c r="B473" s="1123"/>
      <c r="C473" s="1184"/>
      <c r="D473" s="370"/>
      <c r="E473" s="53"/>
      <c r="F473" s="373"/>
      <c r="G473" s="1131"/>
      <c r="H473" s="297"/>
      <c r="I473" s="65"/>
      <c r="J473" s="65"/>
      <c r="K473" s="667" t="s">
        <v>530</v>
      </c>
      <c r="L473" s="68"/>
      <c r="M473" s="294"/>
      <c r="N473" s="68"/>
      <c r="O473" s="295" t="s">
        <v>122</v>
      </c>
      <c r="P473" s="382"/>
      <c r="Q473" s="25"/>
      <c r="R473" s="99"/>
      <c r="S473" s="99"/>
      <c r="T473" s="99"/>
      <c r="U473" s="99"/>
      <c r="V473" s="99"/>
      <c r="W473" s="99"/>
      <c r="X473" s="99"/>
      <c r="Y473" s="99"/>
      <c r="Z473" s="99"/>
      <c r="AA473" s="99"/>
      <c r="AB473" s="99"/>
      <c r="AC473" s="99"/>
      <c r="AD473" s="99"/>
      <c r="AE473" s="99"/>
      <c r="AF473" s="99"/>
      <c r="AG473" s="99"/>
      <c r="AH473" s="99"/>
      <c r="AI473" s="99"/>
      <c r="AJ473" s="99"/>
      <c r="AK473" s="99"/>
      <c r="AL473" s="99"/>
      <c r="AM473" s="99"/>
      <c r="AN473" s="99"/>
      <c r="AO473" s="39"/>
    </row>
    <row r="474" spans="1:41" s="40" customFormat="1" ht="15" thickBot="1" x14ac:dyDescent="0.4">
      <c r="A474" s="25"/>
      <c r="B474" s="1123"/>
      <c r="C474" s="1183"/>
      <c r="D474" s="371"/>
      <c r="E474" s="383"/>
      <c r="F474" s="374"/>
      <c r="G474" s="1121"/>
      <c r="H474" s="315"/>
      <c r="I474" s="316"/>
      <c r="J474" s="316"/>
      <c r="K474" s="318"/>
      <c r="L474" s="318"/>
      <c r="M474" s="319"/>
      <c r="N474" s="318"/>
      <c r="O474" s="454" t="s">
        <v>122</v>
      </c>
      <c r="P474" s="320"/>
      <c r="Q474" s="25"/>
      <c r="R474" s="99"/>
      <c r="S474" s="99"/>
      <c r="T474" s="99"/>
      <c r="U474" s="99"/>
      <c r="V474" s="99"/>
      <c r="W474" s="99"/>
      <c r="X474" s="99"/>
      <c r="Y474" s="99"/>
      <c r="Z474" s="99"/>
      <c r="AA474" s="99"/>
      <c r="AB474" s="99"/>
      <c r="AC474" s="99"/>
      <c r="AD474" s="99"/>
      <c r="AE474" s="99"/>
      <c r="AF474" s="99"/>
      <c r="AG474" s="99"/>
      <c r="AH474" s="99"/>
      <c r="AI474" s="99"/>
      <c r="AJ474" s="99"/>
      <c r="AK474" s="99"/>
      <c r="AL474" s="99"/>
      <c r="AM474" s="99"/>
      <c r="AN474" s="99"/>
      <c r="AO474" s="39"/>
    </row>
    <row r="475" spans="1:41" s="40" customFormat="1" ht="26" x14ac:dyDescent="0.35">
      <c r="A475" s="25"/>
      <c r="B475" s="1123"/>
      <c r="C475" s="1182" t="s">
        <v>124</v>
      </c>
      <c r="D475" s="369"/>
      <c r="E475" s="183"/>
      <c r="F475" s="372"/>
      <c r="G475" s="1130">
        <v>2</v>
      </c>
      <c r="H475" s="304">
        <v>1</v>
      </c>
      <c r="I475" s="305">
        <v>1</v>
      </c>
      <c r="J475" s="305">
        <v>38</v>
      </c>
      <c r="K475" s="354" t="s">
        <v>531</v>
      </c>
      <c r="L475" s="354"/>
      <c r="M475" s="355"/>
      <c r="N475" s="354"/>
      <c r="O475" s="455" t="s">
        <v>124</v>
      </c>
      <c r="P475" s="356" t="s">
        <v>532</v>
      </c>
      <c r="Q475" s="25"/>
      <c r="R475" s="99"/>
      <c r="S475" s="99"/>
      <c r="T475" s="99"/>
      <c r="U475" s="99"/>
      <c r="V475" s="99"/>
      <c r="W475" s="99"/>
      <c r="X475" s="99"/>
      <c r="Y475" s="99"/>
      <c r="Z475" s="99"/>
      <c r="AA475" s="99"/>
      <c r="AB475" s="99"/>
      <c r="AC475" s="99"/>
      <c r="AD475" s="99"/>
      <c r="AE475" s="99"/>
      <c r="AF475" s="99"/>
      <c r="AG475" s="99"/>
      <c r="AH475" s="99"/>
      <c r="AI475" s="99"/>
      <c r="AJ475" s="99"/>
      <c r="AK475" s="99"/>
      <c r="AL475" s="99"/>
      <c r="AM475" s="99"/>
      <c r="AN475" s="99"/>
      <c r="AO475" s="39"/>
    </row>
    <row r="476" spans="1:41" s="40" customFormat="1" ht="15" thickBot="1" x14ac:dyDescent="0.4">
      <c r="A476" s="25"/>
      <c r="B476" s="1123"/>
      <c r="C476" s="1183"/>
      <c r="D476" s="371"/>
      <c r="E476" s="383"/>
      <c r="F476" s="374"/>
      <c r="G476" s="1121"/>
      <c r="H476" s="315"/>
      <c r="I476" s="316"/>
      <c r="J476" s="316"/>
      <c r="K476" s="318"/>
      <c r="L476" s="313"/>
      <c r="M476" s="319"/>
      <c r="N476" s="318"/>
      <c r="O476" s="454" t="s">
        <v>124</v>
      </c>
      <c r="P476" s="320"/>
      <c r="Q476" s="25"/>
      <c r="R476" s="99"/>
      <c r="S476" s="99"/>
      <c r="T476" s="99"/>
      <c r="U476" s="99"/>
      <c r="V476" s="99"/>
      <c r="W476" s="99"/>
      <c r="X476" s="99"/>
      <c r="Y476" s="99"/>
      <c r="Z476" s="99"/>
      <c r="AA476" s="99"/>
      <c r="AB476" s="99"/>
      <c r="AC476" s="99"/>
      <c r="AD476" s="99"/>
      <c r="AE476" s="99"/>
      <c r="AF476" s="99"/>
      <c r="AG476" s="99"/>
      <c r="AH476" s="99"/>
      <c r="AI476" s="99"/>
      <c r="AJ476" s="99"/>
      <c r="AK476" s="99"/>
      <c r="AL476" s="99"/>
      <c r="AM476" s="99"/>
      <c r="AN476" s="99"/>
      <c r="AO476" s="39"/>
    </row>
    <row r="477" spans="1:41" s="40" customFormat="1" ht="39" x14ac:dyDescent="0.35">
      <c r="A477" s="25"/>
      <c r="B477" s="1123"/>
      <c r="C477" s="1166" t="s">
        <v>128</v>
      </c>
      <c r="D477" s="344"/>
      <c r="E477" s="183"/>
      <c r="F477" s="345"/>
      <c r="G477" s="1115">
        <v>6</v>
      </c>
      <c r="H477" s="185">
        <v>6</v>
      </c>
      <c r="I477" s="186">
        <v>6</v>
      </c>
      <c r="J477" s="232">
        <v>18</v>
      </c>
      <c r="K477" s="218" t="s">
        <v>533</v>
      </c>
      <c r="L477" s="188"/>
      <c r="M477" s="189" t="s">
        <v>302</v>
      </c>
      <c r="N477" s="188" t="s">
        <v>119</v>
      </c>
      <c r="O477" s="444" t="s">
        <v>128</v>
      </c>
      <c r="P477" s="190" t="s">
        <v>346</v>
      </c>
      <c r="Q477" s="25"/>
      <c r="R477" s="99"/>
      <c r="S477" s="99"/>
      <c r="T477" s="99"/>
      <c r="U477" s="99"/>
      <c r="V477" s="99"/>
      <c r="W477" s="99"/>
      <c r="X477" s="99"/>
      <c r="Y477" s="99"/>
      <c r="Z477" s="99"/>
      <c r="AA477" s="99"/>
      <c r="AB477" s="99"/>
      <c r="AC477" s="99"/>
      <c r="AD477" s="99"/>
      <c r="AE477" s="99"/>
      <c r="AF477" s="99"/>
      <c r="AG477" s="99"/>
      <c r="AH477" s="99"/>
      <c r="AI477" s="99"/>
      <c r="AJ477" s="99"/>
      <c r="AK477" s="99"/>
      <c r="AL477" s="99"/>
      <c r="AM477" s="99"/>
      <c r="AN477" s="99"/>
      <c r="AO477" s="39"/>
    </row>
    <row r="478" spans="1:41" s="40" customFormat="1" x14ac:dyDescent="0.35">
      <c r="A478" s="25"/>
      <c r="B478" s="1123"/>
      <c r="C478" s="1167"/>
      <c r="D478" s="393"/>
      <c r="E478" s="53"/>
      <c r="F478" s="394"/>
      <c r="G478" s="1125"/>
      <c r="H478" s="117"/>
      <c r="I478" s="118"/>
      <c r="J478" s="119"/>
      <c r="K478" s="66"/>
      <c r="L478" s="124"/>
      <c r="M478" s="123"/>
      <c r="N478" s="124"/>
      <c r="O478" s="327" t="s">
        <v>128</v>
      </c>
      <c r="P478" s="219"/>
      <c r="Q478" s="25"/>
      <c r="R478" s="99"/>
      <c r="S478" s="99"/>
      <c r="T478" s="99"/>
      <c r="U478" s="99"/>
      <c r="V478" s="99"/>
      <c r="W478" s="99"/>
      <c r="X478" s="99"/>
      <c r="Y478" s="99"/>
      <c r="Z478" s="99"/>
      <c r="AA478" s="99"/>
      <c r="AB478" s="99"/>
      <c r="AC478" s="99"/>
      <c r="AD478" s="99"/>
      <c r="AE478" s="99"/>
      <c r="AF478" s="99"/>
      <c r="AG478" s="99"/>
      <c r="AH478" s="99"/>
      <c r="AI478" s="99"/>
      <c r="AJ478" s="99"/>
      <c r="AK478" s="99"/>
      <c r="AL478" s="99"/>
      <c r="AM478" s="99"/>
      <c r="AN478" s="99"/>
      <c r="AO478" s="39"/>
    </row>
    <row r="479" spans="1:41" s="40" customFormat="1" x14ac:dyDescent="0.35">
      <c r="A479" s="25"/>
      <c r="B479" s="1123"/>
      <c r="C479" s="1167"/>
      <c r="D479" s="393"/>
      <c r="E479" s="53"/>
      <c r="F479" s="394"/>
      <c r="G479" s="1125"/>
      <c r="H479" s="117"/>
      <c r="I479" s="118"/>
      <c r="J479" s="119"/>
      <c r="K479" s="66"/>
      <c r="L479" s="124"/>
      <c r="M479" s="123"/>
      <c r="N479" s="124"/>
      <c r="O479" s="327" t="s">
        <v>128</v>
      </c>
      <c r="P479" s="219"/>
      <c r="Q479" s="25"/>
      <c r="R479" s="99"/>
      <c r="S479" s="99"/>
      <c r="T479" s="99"/>
      <c r="U479" s="99"/>
      <c r="V479" s="99"/>
      <c r="W479" s="99"/>
      <c r="X479" s="99"/>
      <c r="Y479" s="99"/>
      <c r="Z479" s="99"/>
      <c r="AA479" s="99"/>
      <c r="AB479" s="99"/>
      <c r="AC479" s="99"/>
      <c r="AD479" s="99"/>
      <c r="AE479" s="99"/>
      <c r="AF479" s="99"/>
      <c r="AG479" s="99"/>
      <c r="AH479" s="99"/>
      <c r="AI479" s="99"/>
      <c r="AJ479" s="99"/>
      <c r="AK479" s="99"/>
      <c r="AL479" s="99"/>
      <c r="AM479" s="99"/>
      <c r="AN479" s="99"/>
      <c r="AO479" s="39"/>
    </row>
    <row r="480" spans="1:41" s="40" customFormat="1" x14ac:dyDescent="0.35">
      <c r="A480" s="25"/>
      <c r="B480" s="1123"/>
      <c r="C480" s="1167"/>
      <c r="D480" s="393"/>
      <c r="E480" s="53"/>
      <c r="F480" s="394"/>
      <c r="G480" s="1125"/>
      <c r="H480" s="117"/>
      <c r="I480" s="118"/>
      <c r="J480" s="119"/>
      <c r="K480" s="66"/>
      <c r="L480" s="124"/>
      <c r="M480" s="123"/>
      <c r="N480" s="124"/>
      <c r="O480" s="327" t="s">
        <v>128</v>
      </c>
      <c r="P480" s="219"/>
      <c r="Q480" s="25"/>
      <c r="R480" s="99"/>
      <c r="S480" s="99"/>
      <c r="T480" s="99"/>
      <c r="U480" s="99"/>
      <c r="V480" s="99"/>
      <c r="W480" s="99"/>
      <c r="X480" s="99"/>
      <c r="Y480" s="99"/>
      <c r="Z480" s="99"/>
      <c r="AA480" s="99"/>
      <c r="AB480" s="99"/>
      <c r="AC480" s="99"/>
      <c r="AD480" s="99"/>
      <c r="AE480" s="99"/>
      <c r="AF480" s="99"/>
      <c r="AG480" s="99"/>
      <c r="AH480" s="99"/>
      <c r="AI480" s="99"/>
      <c r="AJ480" s="99"/>
      <c r="AK480" s="99"/>
      <c r="AL480" s="99"/>
      <c r="AM480" s="99"/>
      <c r="AN480" s="99"/>
      <c r="AO480" s="39"/>
    </row>
    <row r="481" spans="1:41" s="40" customFormat="1" x14ac:dyDescent="0.35">
      <c r="A481" s="25"/>
      <c r="B481" s="1123"/>
      <c r="C481" s="1167"/>
      <c r="D481" s="393"/>
      <c r="E481" s="53"/>
      <c r="F481" s="394"/>
      <c r="G481" s="1125"/>
      <c r="H481" s="117"/>
      <c r="I481" s="118"/>
      <c r="J481" s="119"/>
      <c r="K481" s="66"/>
      <c r="L481" s="124"/>
      <c r="M481" s="123"/>
      <c r="N481" s="124"/>
      <c r="O481" s="327" t="s">
        <v>128</v>
      </c>
      <c r="P481" s="219"/>
      <c r="Q481" s="25"/>
      <c r="R481" s="99"/>
      <c r="S481" s="99"/>
      <c r="T481" s="99"/>
      <c r="U481" s="99"/>
      <c r="V481" s="99"/>
      <c r="W481" s="99"/>
      <c r="X481" s="99"/>
      <c r="Y481" s="99"/>
      <c r="Z481" s="99"/>
      <c r="AA481" s="99"/>
      <c r="AB481" s="99"/>
      <c r="AC481" s="99"/>
      <c r="AD481" s="99"/>
      <c r="AE481" s="99"/>
      <c r="AF481" s="99"/>
      <c r="AG481" s="99"/>
      <c r="AH481" s="99"/>
      <c r="AI481" s="99"/>
      <c r="AJ481" s="99"/>
      <c r="AK481" s="99"/>
      <c r="AL481" s="99"/>
      <c r="AM481" s="99"/>
      <c r="AN481" s="99"/>
      <c r="AO481" s="39"/>
    </row>
    <row r="482" spans="1:41" s="40" customFormat="1" ht="15" thickBot="1" x14ac:dyDescent="0.4">
      <c r="A482" s="25"/>
      <c r="B482" s="1123"/>
      <c r="C482" s="1168"/>
      <c r="D482" s="395"/>
      <c r="E482" s="203"/>
      <c r="F482" s="396"/>
      <c r="G482" s="1116"/>
      <c r="H482" s="223"/>
      <c r="I482" s="224"/>
      <c r="J482" s="269"/>
      <c r="K482" s="226"/>
      <c r="L482" s="227"/>
      <c r="M482" s="228"/>
      <c r="N482" s="227"/>
      <c r="O482" s="447" t="s">
        <v>128</v>
      </c>
      <c r="P482" s="229"/>
      <c r="Q482" s="25"/>
      <c r="R482" s="99"/>
      <c r="S482" s="99"/>
      <c r="T482" s="99"/>
      <c r="U482" s="99"/>
      <c r="V482" s="99"/>
      <c r="W482" s="99"/>
      <c r="X482" s="99"/>
      <c r="Y482" s="99"/>
      <c r="Z482" s="99"/>
      <c r="AA482" s="99"/>
      <c r="AB482" s="99"/>
      <c r="AC482" s="99"/>
      <c r="AD482" s="99"/>
      <c r="AE482" s="99"/>
      <c r="AF482" s="99"/>
      <c r="AG482" s="99"/>
      <c r="AH482" s="99"/>
      <c r="AI482" s="99"/>
      <c r="AJ482" s="99"/>
      <c r="AK482" s="99"/>
      <c r="AL482" s="99"/>
      <c r="AM482" s="99"/>
      <c r="AN482" s="99"/>
      <c r="AO482" s="39"/>
    </row>
    <row r="483" spans="1:41" s="40" customFormat="1" x14ac:dyDescent="0.35">
      <c r="A483" s="25"/>
      <c r="B483" s="1123"/>
      <c r="C483" s="1166" t="s">
        <v>95</v>
      </c>
      <c r="D483" s="344"/>
      <c r="E483" s="183"/>
      <c r="F483" s="345"/>
      <c r="G483" s="1115">
        <v>6</v>
      </c>
      <c r="H483" s="185"/>
      <c r="I483" s="186"/>
      <c r="J483" s="232"/>
      <c r="K483" s="218"/>
      <c r="L483" s="188"/>
      <c r="M483" s="189"/>
      <c r="N483" s="188"/>
      <c r="O483" s="444" t="s">
        <v>95</v>
      </c>
      <c r="P483" s="190"/>
      <c r="Q483" s="25"/>
      <c r="R483" s="99"/>
      <c r="S483" s="99"/>
      <c r="T483" s="99"/>
      <c r="U483" s="99"/>
      <c r="V483" s="99"/>
      <c r="W483" s="99"/>
      <c r="X483" s="99"/>
      <c r="Y483" s="99"/>
      <c r="Z483" s="99"/>
      <c r="AA483" s="99"/>
      <c r="AB483" s="99"/>
      <c r="AC483" s="99"/>
      <c r="AD483" s="99"/>
      <c r="AE483" s="99"/>
      <c r="AF483" s="99"/>
      <c r="AG483" s="99"/>
      <c r="AH483" s="99"/>
      <c r="AI483" s="99"/>
      <c r="AJ483" s="99"/>
      <c r="AK483" s="99"/>
      <c r="AL483" s="99"/>
      <c r="AM483" s="99"/>
      <c r="AN483" s="99"/>
      <c r="AO483" s="39"/>
    </row>
    <row r="484" spans="1:41" s="40" customFormat="1" x14ac:dyDescent="0.35">
      <c r="A484" s="25"/>
      <c r="B484" s="1123"/>
      <c r="C484" s="1167"/>
      <c r="D484" s="113"/>
      <c r="E484" s="93"/>
      <c r="F484" s="114"/>
      <c r="G484" s="1125"/>
      <c r="H484" s="117"/>
      <c r="I484" s="118"/>
      <c r="J484" s="119"/>
      <c r="K484" s="66"/>
      <c r="L484" s="124"/>
      <c r="M484" s="123"/>
      <c r="N484" s="124"/>
      <c r="O484" s="327" t="s">
        <v>95</v>
      </c>
      <c r="P484" s="219"/>
      <c r="Q484" s="25"/>
      <c r="R484" s="99"/>
      <c r="S484" s="99"/>
      <c r="T484" s="99"/>
      <c r="U484" s="99"/>
      <c r="V484" s="99"/>
      <c r="W484" s="99"/>
      <c r="X484" s="99"/>
      <c r="Y484" s="99"/>
      <c r="Z484" s="99"/>
      <c r="AA484" s="99"/>
      <c r="AB484" s="99"/>
      <c r="AC484" s="99"/>
      <c r="AD484" s="99"/>
      <c r="AE484" s="99"/>
      <c r="AF484" s="99"/>
      <c r="AG484" s="99"/>
      <c r="AH484" s="99"/>
      <c r="AI484" s="99"/>
      <c r="AJ484" s="99"/>
      <c r="AK484" s="99"/>
      <c r="AL484" s="99"/>
      <c r="AM484" s="99"/>
      <c r="AN484" s="99"/>
      <c r="AO484" s="39"/>
    </row>
    <row r="485" spans="1:41" s="40" customFormat="1" x14ac:dyDescent="0.35">
      <c r="A485" s="25"/>
      <c r="B485" s="1123"/>
      <c r="C485" s="1167"/>
      <c r="D485" s="113"/>
      <c r="E485" s="93"/>
      <c r="F485" s="114"/>
      <c r="G485" s="1125"/>
      <c r="H485" s="117"/>
      <c r="I485" s="118"/>
      <c r="J485" s="119"/>
      <c r="K485" s="66"/>
      <c r="L485" s="124"/>
      <c r="M485" s="123"/>
      <c r="N485" s="124"/>
      <c r="O485" s="327" t="s">
        <v>95</v>
      </c>
      <c r="P485" s="219"/>
      <c r="Q485" s="25"/>
      <c r="R485" s="99"/>
      <c r="S485" s="99"/>
      <c r="T485" s="99"/>
      <c r="U485" s="99"/>
      <c r="V485" s="99"/>
      <c r="W485" s="99"/>
      <c r="X485" s="99"/>
      <c r="Y485" s="99"/>
      <c r="Z485" s="99"/>
      <c r="AA485" s="99"/>
      <c r="AB485" s="99"/>
      <c r="AC485" s="99"/>
      <c r="AD485" s="99"/>
      <c r="AE485" s="99"/>
      <c r="AF485" s="99"/>
      <c r="AG485" s="99"/>
      <c r="AH485" s="99"/>
      <c r="AI485" s="99"/>
      <c r="AJ485" s="99"/>
      <c r="AK485" s="99"/>
      <c r="AL485" s="99"/>
      <c r="AM485" s="99"/>
      <c r="AN485" s="99"/>
      <c r="AO485" s="39"/>
    </row>
    <row r="486" spans="1:41" s="40" customFormat="1" x14ac:dyDescent="0.35">
      <c r="A486" s="25"/>
      <c r="B486" s="1123"/>
      <c r="C486" s="1167"/>
      <c r="D486" s="113"/>
      <c r="E486" s="94"/>
      <c r="F486" s="114"/>
      <c r="G486" s="1125"/>
      <c r="H486" s="56"/>
      <c r="I486" s="57"/>
      <c r="J486" s="58"/>
      <c r="K486" s="59"/>
      <c r="L486" s="60"/>
      <c r="M486" s="61"/>
      <c r="N486" s="60"/>
      <c r="O486" s="328" t="s">
        <v>95</v>
      </c>
      <c r="P486" s="191"/>
      <c r="Q486" s="25"/>
      <c r="R486" s="99"/>
      <c r="S486" s="99"/>
      <c r="T486" s="99"/>
      <c r="U486" s="99"/>
      <c r="V486" s="99"/>
      <c r="W486" s="99"/>
      <c r="X486" s="99"/>
      <c r="Y486" s="99"/>
      <c r="Z486" s="99"/>
      <c r="AA486" s="99"/>
      <c r="AB486" s="99"/>
      <c r="AC486" s="99"/>
      <c r="AD486" s="99"/>
      <c r="AE486" s="99"/>
      <c r="AF486" s="99"/>
      <c r="AG486" s="99"/>
      <c r="AH486" s="99"/>
      <c r="AI486" s="99"/>
      <c r="AJ486" s="99"/>
      <c r="AK486" s="99"/>
      <c r="AL486" s="99"/>
      <c r="AM486" s="99"/>
      <c r="AN486" s="99"/>
      <c r="AO486" s="39"/>
    </row>
    <row r="487" spans="1:41" s="40" customFormat="1" x14ac:dyDescent="0.35">
      <c r="A487" s="25"/>
      <c r="B487" s="1123"/>
      <c r="C487" s="1167"/>
      <c r="D487" s="113"/>
      <c r="E487" s="53"/>
      <c r="F487" s="114"/>
      <c r="G487" s="1125"/>
      <c r="H487" s="56"/>
      <c r="I487" s="57"/>
      <c r="J487" s="58"/>
      <c r="K487" s="59"/>
      <c r="L487" s="60"/>
      <c r="M487" s="61"/>
      <c r="N487" s="60"/>
      <c r="O487" s="328" t="s">
        <v>95</v>
      </c>
      <c r="P487" s="191"/>
      <c r="Q487" s="25"/>
      <c r="R487" s="99"/>
      <c r="S487" s="99"/>
      <c r="T487" s="99"/>
      <c r="U487" s="99"/>
      <c r="V487" s="99"/>
      <c r="W487" s="99"/>
      <c r="X487" s="99"/>
      <c r="Y487" s="99"/>
      <c r="Z487" s="99"/>
      <c r="AA487" s="99"/>
      <c r="AB487" s="99"/>
      <c r="AC487" s="99"/>
      <c r="AD487" s="99"/>
      <c r="AE487" s="99"/>
      <c r="AF487" s="99"/>
      <c r="AG487" s="99"/>
      <c r="AH487" s="99"/>
      <c r="AI487" s="99"/>
      <c r="AJ487" s="99"/>
      <c r="AK487" s="99"/>
      <c r="AL487" s="99"/>
      <c r="AM487" s="99"/>
      <c r="AN487" s="99"/>
      <c r="AO487" s="39"/>
    </row>
    <row r="488" spans="1:41" s="40" customFormat="1" ht="15" thickBot="1" x14ac:dyDescent="0.4">
      <c r="A488" s="25"/>
      <c r="B488" s="1123"/>
      <c r="C488" s="1168"/>
      <c r="D488" s="346"/>
      <c r="E488" s="233"/>
      <c r="F488" s="348"/>
      <c r="G488" s="1116"/>
      <c r="H488" s="195"/>
      <c r="I488" s="196"/>
      <c r="J488" s="235"/>
      <c r="K488" s="204"/>
      <c r="L488" s="198"/>
      <c r="M488" s="199"/>
      <c r="N488" s="198"/>
      <c r="O488" s="445" t="s">
        <v>95</v>
      </c>
      <c r="P488" s="200"/>
      <c r="Q488" s="25"/>
      <c r="R488" s="99"/>
      <c r="S488" s="99"/>
      <c r="T488" s="99"/>
      <c r="U488" s="99"/>
      <c r="V488" s="99"/>
      <c r="W488" s="99"/>
      <c r="X488" s="99"/>
      <c r="Y488" s="99"/>
      <c r="Z488" s="99"/>
      <c r="AA488" s="99"/>
      <c r="AB488" s="99"/>
      <c r="AC488" s="99"/>
      <c r="AD488" s="99"/>
      <c r="AE488" s="99"/>
      <c r="AF488" s="99"/>
      <c r="AG488" s="99"/>
      <c r="AH488" s="99"/>
      <c r="AI488" s="99"/>
      <c r="AJ488" s="99"/>
      <c r="AK488" s="99"/>
      <c r="AL488" s="99"/>
      <c r="AM488" s="99"/>
      <c r="AN488" s="99"/>
      <c r="AO488" s="39"/>
    </row>
    <row r="489" spans="1:41" s="40" customFormat="1" x14ac:dyDescent="0.35">
      <c r="A489" s="25"/>
      <c r="B489" s="1123"/>
      <c r="C489" s="1166" t="s">
        <v>98</v>
      </c>
      <c r="D489" s="344"/>
      <c r="E489" s="183"/>
      <c r="F489" s="345"/>
      <c r="G489" s="1115">
        <v>6</v>
      </c>
      <c r="H489" s="185"/>
      <c r="I489" s="186"/>
      <c r="J489" s="232"/>
      <c r="K489" s="218"/>
      <c r="L489" s="188"/>
      <c r="M489" s="189"/>
      <c r="N489" s="188"/>
      <c r="O489" s="444" t="s">
        <v>98</v>
      </c>
      <c r="P489" s="190"/>
      <c r="Q489" s="25"/>
      <c r="R489" s="99"/>
      <c r="S489" s="99"/>
      <c r="T489" s="99"/>
      <c r="U489" s="99"/>
      <c r="V489" s="99"/>
      <c r="W489" s="99"/>
      <c r="X489" s="99"/>
      <c r="Y489" s="99"/>
      <c r="Z489" s="99"/>
      <c r="AA489" s="99"/>
      <c r="AB489" s="99"/>
      <c r="AC489" s="99"/>
      <c r="AD489" s="99"/>
      <c r="AE489" s="99"/>
      <c r="AF489" s="99"/>
      <c r="AG489" s="99"/>
      <c r="AH489" s="99"/>
      <c r="AI489" s="99"/>
      <c r="AJ489" s="99"/>
      <c r="AK489" s="99"/>
      <c r="AL489" s="99"/>
      <c r="AM489" s="99"/>
      <c r="AN489" s="99"/>
      <c r="AO489" s="39"/>
    </row>
    <row r="490" spans="1:41" s="40" customFormat="1" x14ac:dyDescent="0.35">
      <c r="A490" s="25"/>
      <c r="B490" s="1123"/>
      <c r="C490" s="1167"/>
      <c r="D490" s="393"/>
      <c r="E490" s="53"/>
      <c r="F490" s="394"/>
      <c r="G490" s="1125"/>
      <c r="H490" s="117"/>
      <c r="I490" s="118"/>
      <c r="J490" s="119"/>
      <c r="K490" s="66"/>
      <c r="L490" s="124"/>
      <c r="M490" s="123"/>
      <c r="N490" s="124"/>
      <c r="O490" s="327" t="s">
        <v>98</v>
      </c>
      <c r="P490" s="219"/>
      <c r="Q490" s="25"/>
      <c r="R490" s="99"/>
      <c r="S490" s="99"/>
      <c r="T490" s="99"/>
      <c r="U490" s="99"/>
      <c r="V490" s="99"/>
      <c r="W490" s="99"/>
      <c r="X490" s="99"/>
      <c r="Y490" s="99"/>
      <c r="Z490" s="99"/>
      <c r="AA490" s="99"/>
      <c r="AB490" s="99"/>
      <c r="AC490" s="99"/>
      <c r="AD490" s="99"/>
      <c r="AE490" s="99"/>
      <c r="AF490" s="99"/>
      <c r="AG490" s="99"/>
      <c r="AH490" s="99"/>
      <c r="AI490" s="99"/>
      <c r="AJ490" s="99"/>
      <c r="AK490" s="99"/>
      <c r="AL490" s="99"/>
      <c r="AM490" s="99"/>
      <c r="AN490" s="99"/>
      <c r="AO490" s="39"/>
    </row>
    <row r="491" spans="1:41" s="40" customFormat="1" x14ac:dyDescent="0.35">
      <c r="A491" s="25"/>
      <c r="B491" s="1123"/>
      <c r="C491" s="1167"/>
      <c r="D491" s="393"/>
      <c r="E491" s="53"/>
      <c r="F491" s="394"/>
      <c r="G491" s="1125"/>
      <c r="H491" s="117"/>
      <c r="I491" s="118"/>
      <c r="J491" s="119"/>
      <c r="K491" s="66"/>
      <c r="L491" s="124"/>
      <c r="M491" s="123"/>
      <c r="N491" s="124"/>
      <c r="O491" s="327" t="s">
        <v>98</v>
      </c>
      <c r="P491" s="219"/>
      <c r="Q491" s="25"/>
      <c r="R491" s="99"/>
      <c r="S491" s="99"/>
      <c r="T491" s="99"/>
      <c r="U491" s="99"/>
      <c r="V491" s="99"/>
      <c r="W491" s="99"/>
      <c r="X491" s="99"/>
      <c r="Y491" s="99"/>
      <c r="Z491" s="99"/>
      <c r="AA491" s="99"/>
      <c r="AB491" s="99"/>
      <c r="AC491" s="99"/>
      <c r="AD491" s="99"/>
      <c r="AE491" s="99"/>
      <c r="AF491" s="99"/>
      <c r="AG491" s="99"/>
      <c r="AH491" s="99"/>
      <c r="AI491" s="99"/>
      <c r="AJ491" s="99"/>
      <c r="AK491" s="99"/>
      <c r="AL491" s="99"/>
      <c r="AM491" s="99"/>
      <c r="AN491" s="99"/>
      <c r="AO491" s="39"/>
    </row>
    <row r="492" spans="1:41" s="40" customFormat="1" x14ac:dyDescent="0.35">
      <c r="A492" s="25"/>
      <c r="B492" s="1123"/>
      <c r="C492" s="1167"/>
      <c r="D492" s="393"/>
      <c r="E492" s="53"/>
      <c r="F492" s="394"/>
      <c r="G492" s="1125"/>
      <c r="H492" s="117"/>
      <c r="I492" s="118"/>
      <c r="J492" s="119"/>
      <c r="K492" s="66"/>
      <c r="L492" s="124"/>
      <c r="M492" s="123"/>
      <c r="N492" s="124"/>
      <c r="O492" s="327" t="s">
        <v>98</v>
      </c>
      <c r="P492" s="219"/>
      <c r="Q492" s="25"/>
      <c r="R492" s="99"/>
      <c r="S492" s="99"/>
      <c r="T492" s="99"/>
      <c r="U492" s="99"/>
      <c r="V492" s="99"/>
      <c r="W492" s="99"/>
      <c r="X492" s="99"/>
      <c r="Y492" s="99"/>
      <c r="Z492" s="99"/>
      <c r="AA492" s="99"/>
      <c r="AB492" s="99"/>
      <c r="AC492" s="99"/>
      <c r="AD492" s="99"/>
      <c r="AE492" s="99"/>
      <c r="AF492" s="99"/>
      <c r="AG492" s="99"/>
      <c r="AH492" s="99"/>
      <c r="AI492" s="99"/>
      <c r="AJ492" s="99"/>
      <c r="AK492" s="99"/>
      <c r="AL492" s="99"/>
      <c r="AM492" s="99"/>
      <c r="AN492" s="99"/>
      <c r="AO492" s="39"/>
    </row>
    <row r="493" spans="1:41" s="40" customFormat="1" x14ac:dyDescent="0.35">
      <c r="A493" s="25"/>
      <c r="B493" s="1123"/>
      <c r="C493" s="1167"/>
      <c r="D493" s="393"/>
      <c r="E493" s="53"/>
      <c r="F493" s="394"/>
      <c r="G493" s="1125"/>
      <c r="H493" s="117"/>
      <c r="I493" s="118"/>
      <c r="J493" s="119"/>
      <c r="K493" s="66"/>
      <c r="L493" s="124"/>
      <c r="M493" s="123"/>
      <c r="N493" s="124"/>
      <c r="O493" s="327" t="s">
        <v>98</v>
      </c>
      <c r="P493" s="219"/>
      <c r="Q493" s="25"/>
      <c r="R493" s="99"/>
      <c r="S493" s="99"/>
      <c r="T493" s="99"/>
      <c r="U493" s="99"/>
      <c r="V493" s="99"/>
      <c r="W493" s="99"/>
      <c r="X493" s="99"/>
      <c r="Y493" s="99"/>
      <c r="Z493" s="99"/>
      <c r="AA493" s="99"/>
      <c r="AB493" s="99"/>
      <c r="AC493" s="99"/>
      <c r="AD493" s="99"/>
      <c r="AE493" s="99"/>
      <c r="AF493" s="99"/>
      <c r="AG493" s="99"/>
      <c r="AH493" s="99"/>
      <c r="AI493" s="99"/>
      <c r="AJ493" s="99"/>
      <c r="AK493" s="99"/>
      <c r="AL493" s="99"/>
      <c r="AM493" s="99"/>
      <c r="AN493" s="99"/>
      <c r="AO493" s="39"/>
    </row>
    <row r="494" spans="1:41" s="40" customFormat="1" ht="15" thickBot="1" x14ac:dyDescent="0.4">
      <c r="A494" s="25"/>
      <c r="B494" s="1123"/>
      <c r="C494" s="1168"/>
      <c r="D494" s="346"/>
      <c r="E494" s="221"/>
      <c r="F494" s="348"/>
      <c r="G494" s="1116"/>
      <c r="H494" s="195"/>
      <c r="I494" s="196"/>
      <c r="J494" s="235"/>
      <c r="K494" s="204"/>
      <c r="L494" s="198"/>
      <c r="M494" s="199"/>
      <c r="N494" s="198"/>
      <c r="O494" s="445" t="s">
        <v>98</v>
      </c>
      <c r="P494" s="200"/>
      <c r="Q494" s="25"/>
      <c r="R494" s="99"/>
      <c r="S494" s="99"/>
      <c r="T494" s="99"/>
      <c r="U494" s="99"/>
      <c r="V494" s="99"/>
      <c r="W494" s="99"/>
      <c r="X494" s="99"/>
      <c r="Y494" s="99"/>
      <c r="Z494" s="99"/>
      <c r="AA494" s="99"/>
      <c r="AB494" s="99"/>
      <c r="AC494" s="99"/>
      <c r="AD494" s="99"/>
      <c r="AE494" s="99"/>
      <c r="AF494" s="99"/>
      <c r="AG494" s="99"/>
      <c r="AH494" s="99"/>
      <c r="AI494" s="99"/>
      <c r="AJ494" s="99"/>
      <c r="AK494" s="99"/>
      <c r="AL494" s="99"/>
      <c r="AM494" s="99"/>
      <c r="AN494" s="99"/>
      <c r="AO494" s="39"/>
    </row>
    <row r="495" spans="1:41" s="40" customFormat="1" x14ac:dyDescent="0.35">
      <c r="A495" s="25"/>
      <c r="B495" s="1123"/>
      <c r="C495" s="1167" t="s">
        <v>103</v>
      </c>
      <c r="D495" s="342"/>
      <c r="E495" s="276"/>
      <c r="F495" s="343"/>
      <c r="G495" s="163">
        <v>6</v>
      </c>
      <c r="H495" s="117"/>
      <c r="I495" s="118"/>
      <c r="J495" s="119"/>
      <c r="K495" s="81" t="s">
        <v>534</v>
      </c>
      <c r="L495" s="124"/>
      <c r="M495" s="123"/>
      <c r="N495" s="124"/>
      <c r="O495" s="327" t="s">
        <v>103</v>
      </c>
      <c r="P495" s="125"/>
      <c r="Q495" s="25"/>
      <c r="R495" s="99"/>
      <c r="S495" s="99"/>
      <c r="T495" s="99"/>
      <c r="U495" s="99"/>
      <c r="V495" s="99"/>
      <c r="W495" s="99"/>
      <c r="X495" s="99"/>
      <c r="Y495" s="99"/>
      <c r="Z495" s="99"/>
      <c r="AA495" s="99"/>
      <c r="AB495" s="99"/>
      <c r="AC495" s="99"/>
      <c r="AD495" s="99"/>
      <c r="AE495" s="99"/>
      <c r="AF495" s="99"/>
      <c r="AG495" s="99"/>
      <c r="AH495" s="99"/>
      <c r="AI495" s="99"/>
      <c r="AJ495" s="99"/>
      <c r="AK495" s="99"/>
      <c r="AL495" s="99"/>
      <c r="AM495" s="99"/>
      <c r="AN495" s="99"/>
      <c r="AO495" s="39"/>
    </row>
    <row r="496" spans="1:41" s="40" customFormat="1" x14ac:dyDescent="0.35">
      <c r="A496" s="25"/>
      <c r="B496" s="1123"/>
      <c r="C496" s="1167"/>
      <c r="D496" s="397"/>
      <c r="E496" s="53"/>
      <c r="F496" s="398"/>
      <c r="G496" s="55"/>
      <c r="H496" s="56"/>
      <c r="I496" s="57"/>
      <c r="J496" s="58"/>
      <c r="K496" s="59"/>
      <c r="L496" s="60"/>
      <c r="M496" s="61"/>
      <c r="N496" s="60"/>
      <c r="O496" s="328" t="s">
        <v>103</v>
      </c>
      <c r="P496" s="62"/>
      <c r="Q496" s="25"/>
      <c r="R496" s="99"/>
      <c r="S496" s="99"/>
      <c r="T496" s="99"/>
      <c r="U496" s="99"/>
      <c r="V496" s="99"/>
      <c r="W496" s="99"/>
      <c r="X496" s="99"/>
      <c r="Y496" s="99"/>
      <c r="Z496" s="99"/>
      <c r="AA496" s="99"/>
      <c r="AB496" s="99"/>
      <c r="AC496" s="99"/>
      <c r="AD496" s="99"/>
      <c r="AE496" s="99"/>
      <c r="AF496" s="99"/>
      <c r="AG496" s="99"/>
      <c r="AH496" s="99"/>
      <c r="AI496" s="99"/>
      <c r="AJ496" s="99"/>
      <c r="AK496" s="99"/>
      <c r="AL496" s="99"/>
      <c r="AM496" s="99"/>
      <c r="AN496" s="99"/>
      <c r="AO496" s="39"/>
    </row>
    <row r="497" spans="1:41" s="40" customFormat="1" x14ac:dyDescent="0.35">
      <c r="A497" s="25"/>
      <c r="B497" s="1123"/>
      <c r="C497" s="1167"/>
      <c r="D497" s="397"/>
      <c r="E497" s="53"/>
      <c r="F497" s="398"/>
      <c r="G497" s="55"/>
      <c r="H497" s="56"/>
      <c r="I497" s="57"/>
      <c r="J497" s="58"/>
      <c r="K497" s="59"/>
      <c r="L497" s="60"/>
      <c r="M497" s="61"/>
      <c r="N497" s="60"/>
      <c r="O497" s="328" t="s">
        <v>103</v>
      </c>
      <c r="P497" s="62"/>
      <c r="Q497" s="25"/>
      <c r="R497" s="99"/>
      <c r="S497" s="99"/>
      <c r="T497" s="99"/>
      <c r="U497" s="99"/>
      <c r="V497" s="99"/>
      <c r="W497" s="99"/>
      <c r="X497" s="99"/>
      <c r="Y497" s="99"/>
      <c r="Z497" s="99"/>
      <c r="AA497" s="99"/>
      <c r="AB497" s="99"/>
      <c r="AC497" s="99"/>
      <c r="AD497" s="99"/>
      <c r="AE497" s="99"/>
      <c r="AF497" s="99"/>
      <c r="AG497" s="99"/>
      <c r="AH497" s="99"/>
      <c r="AI497" s="99"/>
      <c r="AJ497" s="99"/>
      <c r="AK497" s="99"/>
      <c r="AL497" s="99"/>
      <c r="AM497" s="99"/>
      <c r="AN497" s="99"/>
      <c r="AO497" s="39"/>
    </row>
    <row r="498" spans="1:41" s="40" customFormat="1" x14ac:dyDescent="0.35">
      <c r="A498" s="25"/>
      <c r="B498" s="1123"/>
      <c r="C498" s="1167"/>
      <c r="D498" s="397"/>
      <c r="E498" s="53"/>
      <c r="F498" s="398"/>
      <c r="G498" s="55"/>
      <c r="H498" s="56"/>
      <c r="I498" s="57"/>
      <c r="J498" s="58"/>
      <c r="K498" s="59"/>
      <c r="L498" s="60"/>
      <c r="M498" s="61"/>
      <c r="N498" s="60"/>
      <c r="O498" s="328" t="s">
        <v>103</v>
      </c>
      <c r="P498" s="62"/>
      <c r="Q498" s="25"/>
      <c r="R498" s="99"/>
      <c r="S498" s="99"/>
      <c r="T498" s="99"/>
      <c r="U498" s="99"/>
      <c r="V498" s="99"/>
      <c r="W498" s="99"/>
      <c r="X498" s="99"/>
      <c r="Y498" s="99"/>
      <c r="Z498" s="99"/>
      <c r="AA498" s="99"/>
      <c r="AB498" s="99"/>
      <c r="AC498" s="99"/>
      <c r="AD498" s="99"/>
      <c r="AE498" s="99"/>
      <c r="AF498" s="99"/>
      <c r="AG498" s="99"/>
      <c r="AH498" s="99"/>
      <c r="AI498" s="99"/>
      <c r="AJ498" s="99"/>
      <c r="AK498" s="99"/>
      <c r="AL498" s="99"/>
      <c r="AM498" s="99"/>
      <c r="AN498" s="99"/>
      <c r="AO498" s="39"/>
    </row>
    <row r="499" spans="1:41" s="40" customFormat="1" x14ac:dyDescent="0.35">
      <c r="A499" s="25"/>
      <c r="B499" s="1123"/>
      <c r="C499" s="1167"/>
      <c r="D499" s="397"/>
      <c r="E499" s="53"/>
      <c r="F499" s="398"/>
      <c r="G499" s="55"/>
      <c r="H499" s="56"/>
      <c r="I499" s="57"/>
      <c r="J499" s="58"/>
      <c r="K499" s="59"/>
      <c r="L499" s="60"/>
      <c r="M499" s="61"/>
      <c r="N499" s="60"/>
      <c r="O499" s="328" t="s">
        <v>103</v>
      </c>
      <c r="P499" s="62"/>
      <c r="Q499" s="25"/>
      <c r="R499" s="99"/>
      <c r="S499" s="99"/>
      <c r="T499" s="99"/>
      <c r="U499" s="99"/>
      <c r="V499" s="99"/>
      <c r="W499" s="99"/>
      <c r="X499" s="99"/>
      <c r="Y499" s="99"/>
      <c r="Z499" s="99"/>
      <c r="AA499" s="99"/>
      <c r="AB499" s="99"/>
      <c r="AC499" s="99"/>
      <c r="AD499" s="99"/>
      <c r="AE499" s="99"/>
      <c r="AF499" s="99"/>
      <c r="AG499" s="99"/>
      <c r="AH499" s="99"/>
      <c r="AI499" s="99"/>
      <c r="AJ499" s="99"/>
      <c r="AK499" s="99"/>
      <c r="AL499" s="99"/>
      <c r="AM499" s="99"/>
      <c r="AN499" s="99"/>
      <c r="AO499" s="39"/>
    </row>
    <row r="500" spans="1:41" s="40" customFormat="1" ht="15" thickBot="1" x14ac:dyDescent="0.4">
      <c r="A500" s="25"/>
      <c r="B500" s="1123"/>
      <c r="C500" s="1167"/>
      <c r="D500" s="399"/>
      <c r="E500" s="400"/>
      <c r="F500" s="401"/>
      <c r="G500" s="288"/>
      <c r="H500" s="283"/>
      <c r="I500" s="284"/>
      <c r="J500" s="166"/>
      <c r="K500" s="64"/>
      <c r="L500" s="120"/>
      <c r="M500" s="121"/>
      <c r="N500" s="120"/>
      <c r="O500" s="449" t="s">
        <v>103</v>
      </c>
      <c r="P500" s="122"/>
      <c r="Q500" s="25"/>
      <c r="R500" s="99"/>
      <c r="S500" s="99"/>
      <c r="T500" s="99"/>
      <c r="U500" s="99"/>
      <c r="V500" s="99"/>
      <c r="W500" s="99"/>
      <c r="X500" s="99"/>
      <c r="Y500" s="99"/>
      <c r="Z500" s="99"/>
      <c r="AA500" s="99"/>
      <c r="AB500" s="99"/>
      <c r="AC500" s="99"/>
      <c r="AD500" s="99"/>
      <c r="AE500" s="99"/>
      <c r="AF500" s="99"/>
      <c r="AG500" s="99"/>
      <c r="AH500" s="99"/>
      <c r="AI500" s="99"/>
      <c r="AJ500" s="99"/>
      <c r="AK500" s="99"/>
      <c r="AL500" s="99"/>
      <c r="AM500" s="99"/>
      <c r="AN500" s="99"/>
      <c r="AO500" s="39"/>
    </row>
    <row r="501" spans="1:41" s="40" customFormat="1" x14ac:dyDescent="0.35">
      <c r="A501" s="25"/>
      <c r="B501" s="1123"/>
      <c r="C501" s="1166" t="s">
        <v>130</v>
      </c>
      <c r="D501" s="344"/>
      <c r="E501" s="183"/>
      <c r="F501" s="345"/>
      <c r="G501" s="1115">
        <v>3</v>
      </c>
      <c r="H501" s="185"/>
      <c r="I501" s="186"/>
      <c r="J501" s="232"/>
      <c r="K501" s="218"/>
      <c r="L501" s="188"/>
      <c r="M501" s="189"/>
      <c r="N501" s="188"/>
      <c r="O501" s="444" t="s">
        <v>130</v>
      </c>
      <c r="P501" s="190"/>
      <c r="Q501" s="25"/>
      <c r="R501" s="99"/>
      <c r="S501" s="99"/>
      <c r="T501" s="99"/>
      <c r="U501" s="99"/>
      <c r="V501" s="99"/>
      <c r="W501" s="99"/>
      <c r="X501" s="99"/>
      <c r="Y501" s="99"/>
      <c r="Z501" s="99"/>
      <c r="AA501" s="99"/>
      <c r="AB501" s="99"/>
      <c r="AC501" s="99"/>
      <c r="AD501" s="99"/>
      <c r="AE501" s="99"/>
      <c r="AF501" s="99"/>
      <c r="AG501" s="99"/>
      <c r="AH501" s="99"/>
      <c r="AI501" s="99"/>
      <c r="AJ501" s="99"/>
      <c r="AK501" s="99"/>
      <c r="AL501" s="99"/>
      <c r="AM501" s="99"/>
      <c r="AN501" s="99"/>
      <c r="AO501" s="39"/>
    </row>
    <row r="502" spans="1:41" s="40" customFormat="1" x14ac:dyDescent="0.35">
      <c r="A502" s="25"/>
      <c r="B502" s="1123"/>
      <c r="C502" s="1167"/>
      <c r="D502" s="113"/>
      <c r="E502" s="201"/>
      <c r="F502" s="114"/>
      <c r="G502" s="1125"/>
      <c r="H502" s="56"/>
      <c r="I502" s="57"/>
      <c r="J502" s="58"/>
      <c r="K502" s="59"/>
      <c r="L502" s="60"/>
      <c r="M502" s="61"/>
      <c r="N502" s="60"/>
      <c r="O502" s="328" t="s">
        <v>130</v>
      </c>
      <c r="P502" s="191"/>
      <c r="Q502" s="25"/>
      <c r="R502" s="99"/>
      <c r="S502" s="99"/>
      <c r="T502" s="99"/>
      <c r="U502" s="99"/>
      <c r="V502" s="99"/>
      <c r="W502" s="99"/>
      <c r="X502" s="99"/>
      <c r="Y502" s="99"/>
      <c r="Z502" s="99"/>
      <c r="AA502" s="99"/>
      <c r="AB502" s="99"/>
      <c r="AC502" s="99"/>
      <c r="AD502" s="99"/>
      <c r="AE502" s="99"/>
      <c r="AF502" s="99"/>
      <c r="AG502" s="99"/>
      <c r="AH502" s="99"/>
      <c r="AI502" s="99"/>
      <c r="AJ502" s="99"/>
      <c r="AK502" s="99"/>
      <c r="AL502" s="99"/>
      <c r="AM502" s="99"/>
      <c r="AN502" s="99"/>
      <c r="AO502" s="39"/>
    </row>
    <row r="503" spans="1:41" s="40" customFormat="1" ht="15" thickBot="1" x14ac:dyDescent="0.4">
      <c r="A503" s="25"/>
      <c r="B503" s="1123"/>
      <c r="C503" s="1168"/>
      <c r="D503" s="346"/>
      <c r="E503" s="203"/>
      <c r="F503" s="348"/>
      <c r="G503" s="1116"/>
      <c r="H503" s="195"/>
      <c r="I503" s="196"/>
      <c r="J503" s="235"/>
      <c r="K503" s="204" t="s">
        <v>535</v>
      </c>
      <c r="L503" s="198"/>
      <c r="M503" s="199"/>
      <c r="N503" s="198"/>
      <c r="O503" s="445" t="s">
        <v>130</v>
      </c>
      <c r="P503" s="200"/>
      <c r="Q503" s="25"/>
      <c r="R503" s="99"/>
      <c r="S503" s="99"/>
      <c r="T503" s="99"/>
      <c r="U503" s="99"/>
      <c r="V503" s="99"/>
      <c r="W503" s="99"/>
      <c r="X503" s="99"/>
      <c r="Y503" s="99"/>
      <c r="Z503" s="99"/>
      <c r="AA503" s="99"/>
      <c r="AB503" s="99"/>
      <c r="AC503" s="99"/>
      <c r="AD503" s="99"/>
      <c r="AE503" s="99"/>
      <c r="AF503" s="99"/>
      <c r="AG503" s="99"/>
      <c r="AH503" s="99"/>
      <c r="AI503" s="99"/>
      <c r="AJ503" s="99"/>
      <c r="AK503" s="99"/>
      <c r="AL503" s="99"/>
      <c r="AM503" s="99"/>
      <c r="AN503" s="99"/>
      <c r="AO503" s="39"/>
    </row>
    <row r="504" spans="1:41" s="40" customFormat="1" x14ac:dyDescent="0.35">
      <c r="A504" s="25"/>
      <c r="B504" s="1123"/>
      <c r="C504" s="1166" t="s">
        <v>106</v>
      </c>
      <c r="D504" s="344"/>
      <c r="E504" s="349"/>
      <c r="F504" s="345"/>
      <c r="G504" s="1115">
        <v>6</v>
      </c>
      <c r="H504" s="185"/>
      <c r="I504" s="186"/>
      <c r="J504" s="232"/>
      <c r="K504" s="218" t="s">
        <v>536</v>
      </c>
      <c r="L504" s="218"/>
      <c r="M504" s="189"/>
      <c r="N504" s="188"/>
      <c r="O504" s="444" t="s">
        <v>106</v>
      </c>
      <c r="P504" s="190"/>
      <c r="Q504" s="25"/>
      <c r="R504" s="99"/>
      <c r="S504" s="99"/>
      <c r="T504" s="99"/>
      <c r="U504" s="99"/>
      <c r="V504" s="99"/>
      <c r="W504" s="99"/>
      <c r="X504" s="99"/>
      <c r="Y504" s="99"/>
      <c r="Z504" s="99"/>
      <c r="AA504" s="99"/>
      <c r="AB504" s="99"/>
      <c r="AC504" s="99"/>
      <c r="AD504" s="99"/>
      <c r="AE504" s="99"/>
      <c r="AF504" s="99"/>
      <c r="AG504" s="99"/>
      <c r="AH504" s="99"/>
      <c r="AI504" s="99"/>
      <c r="AJ504" s="99"/>
      <c r="AK504" s="99"/>
      <c r="AL504" s="99"/>
      <c r="AM504" s="99"/>
      <c r="AN504" s="99"/>
      <c r="AO504" s="39"/>
    </row>
    <row r="505" spans="1:41" s="40" customFormat="1" x14ac:dyDescent="0.35">
      <c r="A505" s="25"/>
      <c r="B505" s="1123"/>
      <c r="C505" s="1167"/>
      <c r="D505" s="113"/>
      <c r="E505" s="115"/>
      <c r="F505" s="114"/>
      <c r="G505" s="1125"/>
      <c r="H505" s="56"/>
      <c r="I505" s="57"/>
      <c r="J505" s="58"/>
      <c r="K505" s="67" t="s">
        <v>537</v>
      </c>
      <c r="L505" s="60"/>
      <c r="M505" s="61"/>
      <c r="N505" s="60"/>
      <c r="O505" s="328" t="s">
        <v>106</v>
      </c>
      <c r="P505" s="191"/>
      <c r="Q505" s="25"/>
      <c r="R505" s="99"/>
      <c r="S505" s="99"/>
      <c r="T505" s="99"/>
      <c r="U505" s="99"/>
      <c r="V505" s="99"/>
      <c r="W505" s="99"/>
      <c r="X505" s="99"/>
      <c r="Y505" s="99"/>
      <c r="Z505" s="99"/>
      <c r="AA505" s="99"/>
      <c r="AB505" s="99"/>
      <c r="AC505" s="99"/>
      <c r="AD505" s="99"/>
      <c r="AE505" s="99"/>
      <c r="AF505" s="99"/>
      <c r="AG505" s="99"/>
      <c r="AH505" s="99"/>
      <c r="AI505" s="99"/>
      <c r="AJ505" s="99"/>
      <c r="AK505" s="99"/>
      <c r="AL505" s="99"/>
      <c r="AM505" s="99"/>
      <c r="AN505" s="99"/>
      <c r="AO505" s="39"/>
    </row>
    <row r="506" spans="1:41" s="40" customFormat="1" x14ac:dyDescent="0.35">
      <c r="A506" s="25"/>
      <c r="B506" s="1123"/>
      <c r="C506" s="1167"/>
      <c r="D506" s="350"/>
      <c r="E506" s="375"/>
      <c r="F506" s="351"/>
      <c r="G506" s="1125"/>
      <c r="H506" s="283"/>
      <c r="I506" s="284"/>
      <c r="J506" s="166"/>
      <c r="K506" s="64"/>
      <c r="L506" s="120"/>
      <c r="M506" s="121"/>
      <c r="N506" s="120"/>
      <c r="O506" s="449" t="s">
        <v>106</v>
      </c>
      <c r="P506" s="329"/>
      <c r="Q506" s="25"/>
      <c r="R506" s="99"/>
      <c r="S506" s="99"/>
      <c r="T506" s="99"/>
      <c r="U506" s="99"/>
      <c r="V506" s="99"/>
      <c r="W506" s="99"/>
      <c r="X506" s="99"/>
      <c r="Y506" s="99"/>
      <c r="Z506" s="99"/>
      <c r="AA506" s="99"/>
      <c r="AB506" s="99"/>
      <c r="AC506" s="99"/>
      <c r="AD506" s="99"/>
      <c r="AE506" s="99"/>
      <c r="AF506" s="99"/>
      <c r="AG506" s="99"/>
      <c r="AH506" s="99"/>
      <c r="AI506" s="99"/>
      <c r="AJ506" s="99"/>
      <c r="AK506" s="99"/>
      <c r="AL506" s="99"/>
      <c r="AM506" s="99"/>
      <c r="AN506" s="99"/>
      <c r="AO506" s="39"/>
    </row>
    <row r="507" spans="1:41" s="40" customFormat="1" x14ac:dyDescent="0.35">
      <c r="A507" s="25"/>
      <c r="B507" s="1123"/>
      <c r="C507" s="1167"/>
      <c r="D507" s="350"/>
      <c r="E507" s="375"/>
      <c r="F507" s="351"/>
      <c r="G507" s="1125"/>
      <c r="H507" s="283"/>
      <c r="I507" s="284"/>
      <c r="J507" s="166"/>
      <c r="K507" s="64"/>
      <c r="L507" s="120"/>
      <c r="M507" s="121"/>
      <c r="N507" s="120"/>
      <c r="O507" s="449" t="s">
        <v>106</v>
      </c>
      <c r="P507" s="329"/>
      <c r="Q507" s="25"/>
      <c r="R507" s="99"/>
      <c r="S507" s="99"/>
      <c r="T507" s="99"/>
      <c r="U507" s="99"/>
      <c r="V507" s="99"/>
      <c r="W507" s="99"/>
      <c r="X507" s="99"/>
      <c r="Y507" s="99"/>
      <c r="Z507" s="99"/>
      <c r="AA507" s="99"/>
      <c r="AB507" s="99"/>
      <c r="AC507" s="99"/>
      <c r="AD507" s="99"/>
      <c r="AE507" s="99"/>
      <c r="AF507" s="99"/>
      <c r="AG507" s="99"/>
      <c r="AH507" s="99"/>
      <c r="AI507" s="99"/>
      <c r="AJ507" s="99"/>
      <c r="AK507" s="99"/>
      <c r="AL507" s="99"/>
      <c r="AM507" s="99"/>
      <c r="AN507" s="99"/>
      <c r="AO507" s="39"/>
    </row>
    <row r="508" spans="1:41" s="40" customFormat="1" x14ac:dyDescent="0.35">
      <c r="A508" s="25"/>
      <c r="B508" s="1123"/>
      <c r="C508" s="1167"/>
      <c r="D508" s="350"/>
      <c r="E508" s="375"/>
      <c r="F508" s="351"/>
      <c r="G508" s="1125"/>
      <c r="H508" s="283"/>
      <c r="I508" s="284"/>
      <c r="J508" s="166"/>
      <c r="K508" s="64"/>
      <c r="L508" s="120"/>
      <c r="M508" s="121"/>
      <c r="N508" s="120"/>
      <c r="O508" s="449" t="s">
        <v>106</v>
      </c>
      <c r="P508" s="329"/>
      <c r="Q508" s="25"/>
      <c r="R508" s="99"/>
      <c r="S508" s="99"/>
      <c r="T508" s="99"/>
      <c r="U508" s="99"/>
      <c r="V508" s="99"/>
      <c r="W508" s="99"/>
      <c r="X508" s="99"/>
      <c r="Y508" s="99"/>
      <c r="Z508" s="99"/>
      <c r="AA508" s="99"/>
      <c r="AB508" s="99"/>
      <c r="AC508" s="99"/>
      <c r="AD508" s="99"/>
      <c r="AE508" s="99"/>
      <c r="AF508" s="99"/>
      <c r="AG508" s="99"/>
      <c r="AH508" s="99"/>
      <c r="AI508" s="99"/>
      <c r="AJ508" s="99"/>
      <c r="AK508" s="99"/>
      <c r="AL508" s="99"/>
      <c r="AM508" s="99"/>
      <c r="AN508" s="99"/>
      <c r="AO508" s="39"/>
    </row>
    <row r="509" spans="1:41" s="40" customFormat="1" ht="15" thickBot="1" x14ac:dyDescent="0.4">
      <c r="A509" s="25"/>
      <c r="B509" s="1124"/>
      <c r="C509" s="1168"/>
      <c r="D509" s="346"/>
      <c r="E509" s="376"/>
      <c r="F509" s="348"/>
      <c r="G509" s="1116"/>
      <c r="H509" s="195"/>
      <c r="I509" s="196"/>
      <c r="J509" s="235"/>
      <c r="K509" s="204"/>
      <c r="L509" s="198"/>
      <c r="M509" s="199"/>
      <c r="N509" s="198"/>
      <c r="O509" s="445" t="s">
        <v>106</v>
      </c>
      <c r="P509" s="200"/>
      <c r="Q509" s="25"/>
      <c r="R509" s="99"/>
      <c r="S509" s="99"/>
      <c r="T509" s="99"/>
      <c r="U509" s="99"/>
      <c r="V509" s="99"/>
      <c r="W509" s="99"/>
      <c r="X509" s="99"/>
      <c r="Y509" s="99"/>
      <c r="Z509" s="99"/>
      <c r="AA509" s="99"/>
      <c r="AB509" s="99"/>
      <c r="AC509" s="99"/>
      <c r="AD509" s="99"/>
      <c r="AE509" s="99"/>
      <c r="AF509" s="99"/>
      <c r="AG509" s="99"/>
      <c r="AH509" s="99"/>
      <c r="AI509" s="99"/>
      <c r="AJ509" s="99"/>
      <c r="AK509" s="99"/>
      <c r="AL509" s="99"/>
      <c r="AM509" s="99"/>
      <c r="AN509" s="99"/>
      <c r="AO509" s="39"/>
    </row>
    <row r="510" spans="1:41" s="40" customFormat="1" ht="26.5" thickBot="1" x14ac:dyDescent="0.4">
      <c r="A510" s="25"/>
      <c r="B510" s="154"/>
      <c r="C510" s="253"/>
      <c r="D510" s="254">
        <v>9.3000000000000007</v>
      </c>
      <c r="E510" s="255" t="s">
        <v>52</v>
      </c>
      <c r="F510" s="256" t="s">
        <v>53</v>
      </c>
      <c r="G510" s="411">
        <f>SUM(G511:G535)</f>
        <v>10000</v>
      </c>
      <c r="H510" s="412">
        <f>SUM(H511:H535)</f>
        <v>10262.39</v>
      </c>
      <c r="I510" s="413">
        <f>SUM(I511:I535)</f>
        <v>12897.48</v>
      </c>
      <c r="J510" s="260" t="s">
        <v>132</v>
      </c>
      <c r="K510" s="261"/>
      <c r="L510" s="262"/>
      <c r="M510" s="263"/>
      <c r="N510" s="262"/>
      <c r="O510" s="446"/>
      <c r="P510" s="252"/>
      <c r="Q510" s="25"/>
      <c r="R510" s="99"/>
      <c r="S510" s="99"/>
      <c r="T510" s="99"/>
      <c r="U510" s="99"/>
      <c r="V510" s="99"/>
      <c r="W510" s="99"/>
      <c r="X510" s="99"/>
      <c r="Y510" s="99"/>
      <c r="Z510" s="99"/>
      <c r="AA510" s="99"/>
      <c r="AB510" s="99"/>
      <c r="AC510" s="99"/>
      <c r="AD510" s="99"/>
      <c r="AE510" s="99"/>
      <c r="AF510" s="99"/>
      <c r="AG510" s="99"/>
      <c r="AH510" s="99"/>
      <c r="AI510" s="99"/>
      <c r="AJ510" s="99"/>
      <c r="AK510" s="99"/>
      <c r="AL510" s="99"/>
      <c r="AM510" s="99"/>
      <c r="AN510" s="99"/>
      <c r="AO510" s="39"/>
    </row>
    <row r="511" spans="1:41" s="40" customFormat="1" ht="26" x14ac:dyDescent="0.35">
      <c r="A511" s="25"/>
      <c r="B511" s="1122" t="s">
        <v>538</v>
      </c>
      <c r="C511" s="1166" t="s">
        <v>90</v>
      </c>
      <c r="D511" s="344"/>
      <c r="E511" s="183"/>
      <c r="F511" s="345" t="s">
        <v>539</v>
      </c>
      <c r="G511" s="1117">
        <v>1000</v>
      </c>
      <c r="H511" s="409">
        <v>2000</v>
      </c>
      <c r="I511" s="410">
        <v>2000</v>
      </c>
      <c r="J511" s="232"/>
      <c r="K511" s="218" t="s">
        <v>540</v>
      </c>
      <c r="L511" s="188"/>
      <c r="M511" s="189"/>
      <c r="N511" s="188"/>
      <c r="O511" s="444" t="s">
        <v>90</v>
      </c>
      <c r="P511" s="190"/>
      <c r="Q511" s="25"/>
      <c r="R511" s="99"/>
      <c r="S511" s="99"/>
      <c r="T511" s="99"/>
      <c r="U511" s="99"/>
      <c r="V511" s="99"/>
      <c r="W511" s="99"/>
      <c r="X511" s="99"/>
      <c r="Y511" s="99"/>
      <c r="Z511" s="99"/>
      <c r="AA511" s="99"/>
      <c r="AB511" s="99"/>
      <c r="AC511" s="99"/>
      <c r="AD511" s="99"/>
      <c r="AE511" s="99"/>
      <c r="AF511" s="99"/>
      <c r="AG511" s="99"/>
      <c r="AH511" s="99"/>
      <c r="AI511" s="99"/>
      <c r="AJ511" s="99"/>
      <c r="AK511" s="99"/>
      <c r="AL511" s="99"/>
      <c r="AM511" s="99"/>
      <c r="AN511" s="99"/>
      <c r="AO511" s="39"/>
    </row>
    <row r="512" spans="1:41" s="40" customFormat="1" ht="15" thickBot="1" x14ac:dyDescent="0.4">
      <c r="A512" s="25"/>
      <c r="B512" s="1123"/>
      <c r="C512" s="1168"/>
      <c r="D512" s="346"/>
      <c r="E512" s="233"/>
      <c r="F512" s="348"/>
      <c r="G512" s="1118"/>
      <c r="H512" s="416"/>
      <c r="I512" s="417"/>
      <c r="J512" s="235"/>
      <c r="K512" s="204"/>
      <c r="L512" s="198"/>
      <c r="M512" s="199"/>
      <c r="N512" s="198"/>
      <c r="O512" s="445" t="s">
        <v>90</v>
      </c>
      <c r="P512" s="200"/>
      <c r="Q512" s="25"/>
      <c r="R512" s="99"/>
      <c r="S512" s="99"/>
      <c r="T512" s="99"/>
      <c r="U512" s="99"/>
      <c r="V512" s="99"/>
      <c r="W512" s="99"/>
      <c r="X512" s="99"/>
      <c r="Y512" s="99"/>
      <c r="Z512" s="99"/>
      <c r="AA512" s="99"/>
      <c r="AB512" s="99"/>
      <c r="AC512" s="99"/>
      <c r="AD512" s="99"/>
      <c r="AE512" s="99"/>
      <c r="AF512" s="99"/>
      <c r="AG512" s="99"/>
      <c r="AH512" s="99"/>
      <c r="AI512" s="99"/>
      <c r="AJ512" s="99"/>
      <c r="AK512" s="99"/>
      <c r="AL512" s="99"/>
      <c r="AM512" s="99"/>
      <c r="AN512" s="99"/>
      <c r="AO512" s="39"/>
    </row>
    <row r="513" spans="1:41" s="40" customFormat="1" ht="26" x14ac:dyDescent="0.35">
      <c r="A513" s="25"/>
      <c r="B513" s="1123"/>
      <c r="C513" s="1166" t="s">
        <v>93</v>
      </c>
      <c r="D513" s="344"/>
      <c r="E513" s="183"/>
      <c r="F513" s="345"/>
      <c r="G513" s="1117">
        <v>1000</v>
      </c>
      <c r="H513" s="409">
        <v>2300</v>
      </c>
      <c r="I513" s="410">
        <v>2300</v>
      </c>
      <c r="J513" s="232"/>
      <c r="K513" s="218" t="s">
        <v>541</v>
      </c>
      <c r="L513" s="188"/>
      <c r="M513" s="189"/>
      <c r="N513" s="188"/>
      <c r="O513" s="444" t="s">
        <v>93</v>
      </c>
      <c r="P513" s="190"/>
      <c r="Q513" s="25"/>
      <c r="R513" s="99"/>
      <c r="S513" s="99"/>
      <c r="T513" s="99"/>
      <c r="U513" s="99"/>
      <c r="V513" s="99"/>
      <c r="W513" s="99"/>
      <c r="X513" s="99"/>
      <c r="Y513" s="99"/>
      <c r="Z513" s="99"/>
      <c r="AA513" s="99"/>
      <c r="AB513" s="99"/>
      <c r="AC513" s="99"/>
      <c r="AD513" s="99"/>
      <c r="AE513" s="99"/>
      <c r="AF513" s="99"/>
      <c r="AG513" s="99"/>
      <c r="AH513" s="99"/>
      <c r="AI513" s="99"/>
      <c r="AJ513" s="99"/>
      <c r="AK513" s="99"/>
      <c r="AL513" s="99"/>
      <c r="AM513" s="99"/>
      <c r="AN513" s="99"/>
      <c r="AO513" s="39"/>
    </row>
    <row r="514" spans="1:41" s="40" customFormat="1" ht="15" thickBot="1" x14ac:dyDescent="0.4">
      <c r="A514" s="25"/>
      <c r="B514" s="1123"/>
      <c r="C514" s="1168"/>
      <c r="D514" s="346"/>
      <c r="E514" s="233"/>
      <c r="F514" s="348"/>
      <c r="G514" s="1118"/>
      <c r="H514" s="195"/>
      <c r="I514" s="196"/>
      <c r="J514" s="235"/>
      <c r="K514" s="204"/>
      <c r="L514" s="198"/>
      <c r="M514" s="199"/>
      <c r="N514" s="198"/>
      <c r="O514" s="445" t="s">
        <v>93</v>
      </c>
      <c r="P514" s="200"/>
      <c r="Q514" s="25"/>
      <c r="R514" s="99"/>
      <c r="S514" s="99"/>
      <c r="T514" s="99"/>
      <c r="U514" s="99"/>
      <c r="V514" s="99"/>
      <c r="W514" s="99"/>
      <c r="X514" s="99"/>
      <c r="Y514" s="99"/>
      <c r="Z514" s="99"/>
      <c r="AA514" s="99"/>
      <c r="AB514" s="99"/>
      <c r="AC514" s="99"/>
      <c r="AD514" s="99"/>
      <c r="AE514" s="99"/>
      <c r="AF514" s="99"/>
      <c r="AG514" s="99"/>
      <c r="AH514" s="99"/>
      <c r="AI514" s="99"/>
      <c r="AJ514" s="99"/>
      <c r="AK514" s="99"/>
      <c r="AL514" s="99"/>
      <c r="AM514" s="99"/>
      <c r="AN514" s="99"/>
      <c r="AO514" s="39"/>
    </row>
    <row r="515" spans="1:41" s="40" customFormat="1" ht="26" x14ac:dyDescent="0.35">
      <c r="A515" s="25"/>
      <c r="B515" s="1123"/>
      <c r="C515" s="1166" t="s">
        <v>122</v>
      </c>
      <c r="D515" s="344"/>
      <c r="E515" s="183"/>
      <c r="F515" s="345"/>
      <c r="G515" s="1117">
        <v>1000</v>
      </c>
      <c r="H515" s="409">
        <v>1865</v>
      </c>
      <c r="I515" s="410">
        <v>1865</v>
      </c>
      <c r="J515" s="232"/>
      <c r="K515" s="218" t="s">
        <v>542</v>
      </c>
      <c r="L515" s="188"/>
      <c r="M515" s="189" t="s">
        <v>543</v>
      </c>
      <c r="N515" s="188" t="s">
        <v>101</v>
      </c>
      <c r="O515" s="444" t="s">
        <v>122</v>
      </c>
      <c r="P515" s="190" t="s">
        <v>544</v>
      </c>
      <c r="Q515" s="25"/>
      <c r="R515" s="99"/>
      <c r="S515" s="99"/>
      <c r="T515" s="99"/>
      <c r="U515" s="99"/>
      <c r="V515" s="99"/>
      <c r="W515" s="99"/>
      <c r="X515" s="99"/>
      <c r="Y515" s="99"/>
      <c r="Z515" s="99"/>
      <c r="AA515" s="99"/>
      <c r="AB515" s="99"/>
      <c r="AC515" s="99"/>
      <c r="AD515" s="99"/>
      <c r="AE515" s="99"/>
      <c r="AF515" s="99"/>
      <c r="AG515" s="99"/>
      <c r="AH515" s="99"/>
      <c r="AI515" s="99"/>
      <c r="AJ515" s="99"/>
      <c r="AK515" s="99"/>
      <c r="AL515" s="99"/>
      <c r="AM515" s="99"/>
      <c r="AN515" s="99"/>
      <c r="AO515" s="39"/>
    </row>
    <row r="516" spans="1:41" s="40" customFormat="1" ht="15" thickBot="1" x14ac:dyDescent="0.4">
      <c r="A516" s="25"/>
      <c r="B516" s="1123"/>
      <c r="C516" s="1168"/>
      <c r="D516" s="346"/>
      <c r="E516" s="233"/>
      <c r="F516" s="348"/>
      <c r="G516" s="1118"/>
      <c r="H516" s="416"/>
      <c r="I516" s="417"/>
      <c r="J516" s="235"/>
      <c r="K516" s="204"/>
      <c r="L516" s="198"/>
      <c r="M516" s="199"/>
      <c r="N516" s="198"/>
      <c r="O516" s="445" t="s">
        <v>122</v>
      </c>
      <c r="P516" s="200"/>
      <c r="Q516" s="25"/>
      <c r="R516" s="99"/>
      <c r="S516" s="99"/>
      <c r="T516" s="99"/>
      <c r="U516" s="99"/>
      <c r="V516" s="99"/>
      <c r="W516" s="99"/>
      <c r="X516" s="99"/>
      <c r="Y516" s="99"/>
      <c r="Z516" s="99"/>
      <c r="AA516" s="99"/>
      <c r="AB516" s="99"/>
      <c r="AC516" s="99"/>
      <c r="AD516" s="99"/>
      <c r="AE516" s="99"/>
      <c r="AF516" s="99"/>
      <c r="AG516" s="99"/>
      <c r="AH516" s="99"/>
      <c r="AI516" s="99"/>
      <c r="AJ516" s="99"/>
      <c r="AK516" s="99"/>
      <c r="AL516" s="99"/>
      <c r="AM516" s="99"/>
      <c r="AN516" s="99"/>
      <c r="AO516" s="39"/>
    </row>
    <row r="517" spans="1:41" s="40" customFormat="1" x14ac:dyDescent="0.35">
      <c r="A517" s="25"/>
      <c r="B517" s="1123"/>
      <c r="C517" s="1166" t="s">
        <v>124</v>
      </c>
      <c r="D517" s="344"/>
      <c r="E517" s="183"/>
      <c r="F517" s="345"/>
      <c r="G517" s="1117">
        <v>1000</v>
      </c>
      <c r="H517" s="409">
        <v>1728</v>
      </c>
      <c r="I517" s="410">
        <v>1728</v>
      </c>
      <c r="J517" s="232"/>
      <c r="K517" s="418" t="s">
        <v>545</v>
      </c>
      <c r="L517" s="188"/>
      <c r="M517" s="189"/>
      <c r="N517" s="188"/>
      <c r="O517" s="444" t="s">
        <v>124</v>
      </c>
      <c r="P517" s="190" t="s">
        <v>546</v>
      </c>
      <c r="Q517" s="25"/>
      <c r="R517" s="99"/>
      <c r="S517" s="99"/>
      <c r="T517" s="99"/>
      <c r="U517" s="99"/>
      <c r="V517" s="99"/>
      <c r="W517" s="99"/>
      <c r="X517" s="99"/>
      <c r="Y517" s="99"/>
      <c r="Z517" s="99"/>
      <c r="AA517" s="99"/>
      <c r="AB517" s="99"/>
      <c r="AC517" s="99"/>
      <c r="AD517" s="99"/>
      <c r="AE517" s="99"/>
      <c r="AF517" s="99"/>
      <c r="AG517" s="99"/>
      <c r="AH517" s="99"/>
      <c r="AI517" s="99"/>
      <c r="AJ517" s="99"/>
      <c r="AK517" s="99"/>
      <c r="AL517" s="99"/>
      <c r="AM517" s="99"/>
      <c r="AN517" s="99"/>
      <c r="AO517" s="39"/>
    </row>
    <row r="518" spans="1:41" s="40" customFormat="1" ht="15" thickBot="1" x14ac:dyDescent="0.4">
      <c r="A518" s="25"/>
      <c r="B518" s="1123"/>
      <c r="C518" s="1168"/>
      <c r="D518" s="346"/>
      <c r="E518" s="233"/>
      <c r="F518" s="348"/>
      <c r="G518" s="1118"/>
      <c r="H518" s="195"/>
      <c r="I518" s="196"/>
      <c r="J518" s="235"/>
      <c r="K518" s="204"/>
      <c r="L518" s="198"/>
      <c r="M518" s="199"/>
      <c r="N518" s="198"/>
      <c r="O518" s="445" t="s">
        <v>124</v>
      </c>
      <c r="P518" s="200"/>
      <c r="Q518" s="25"/>
      <c r="R518" s="99"/>
      <c r="S518" s="99"/>
      <c r="T518" s="99"/>
      <c r="U518" s="99"/>
      <c r="V518" s="99"/>
      <c r="W518" s="99"/>
      <c r="X518" s="99"/>
      <c r="Y518" s="99"/>
      <c r="Z518" s="99"/>
      <c r="AA518" s="99"/>
      <c r="AB518" s="99"/>
      <c r="AC518" s="99"/>
      <c r="AD518" s="99"/>
      <c r="AE518" s="99"/>
      <c r="AF518" s="99"/>
      <c r="AG518" s="99"/>
      <c r="AH518" s="99"/>
      <c r="AI518" s="99"/>
      <c r="AJ518" s="99"/>
      <c r="AK518" s="99"/>
      <c r="AL518" s="99"/>
      <c r="AM518" s="99"/>
      <c r="AN518" s="99"/>
      <c r="AO518" s="39"/>
    </row>
    <row r="519" spans="1:41" s="40" customFormat="1" ht="26" x14ac:dyDescent="0.35">
      <c r="A519" s="25"/>
      <c r="B519" s="1123"/>
      <c r="C519" s="1166" t="s">
        <v>128</v>
      </c>
      <c r="D519" s="344"/>
      <c r="E519" s="183"/>
      <c r="F519" s="345"/>
      <c r="G519" s="1117">
        <v>1000</v>
      </c>
      <c r="H519" s="409">
        <v>200</v>
      </c>
      <c r="I519" s="410">
        <v>200</v>
      </c>
      <c r="J519" s="232">
        <v>34</v>
      </c>
      <c r="K519" s="218" t="s">
        <v>531</v>
      </c>
      <c r="L519" s="188"/>
      <c r="M519" s="189"/>
      <c r="N519" s="188"/>
      <c r="O519" s="444" t="s">
        <v>128</v>
      </c>
      <c r="P519" s="190" t="s">
        <v>532</v>
      </c>
      <c r="Q519" s="25"/>
      <c r="R519" s="99"/>
      <c r="S519" s="99"/>
      <c r="T519" s="99"/>
      <c r="U519" s="99"/>
      <c r="V519" s="99"/>
      <c r="W519" s="99"/>
      <c r="X519" s="99"/>
      <c r="Y519" s="99"/>
      <c r="Z519" s="99"/>
      <c r="AA519" s="99"/>
      <c r="AB519" s="99"/>
      <c r="AC519" s="99"/>
      <c r="AD519" s="99"/>
      <c r="AE519" s="99"/>
      <c r="AF519" s="99"/>
      <c r="AG519" s="99"/>
      <c r="AH519" s="99"/>
      <c r="AI519" s="99"/>
      <c r="AJ519" s="99"/>
      <c r="AK519" s="99"/>
      <c r="AL519" s="99"/>
      <c r="AM519" s="99"/>
      <c r="AN519" s="99"/>
      <c r="AO519" s="39"/>
    </row>
    <row r="520" spans="1:41" s="40" customFormat="1" ht="39" x14ac:dyDescent="0.35">
      <c r="A520" s="25"/>
      <c r="B520" s="1123"/>
      <c r="C520" s="1167"/>
      <c r="D520" s="113"/>
      <c r="E520" s="287"/>
      <c r="F520" s="114"/>
      <c r="G520" s="1126"/>
      <c r="H520" s="648">
        <v>372.5</v>
      </c>
      <c r="I520" s="649">
        <v>372.5</v>
      </c>
      <c r="J520" s="58"/>
      <c r="K520" s="59" t="s">
        <v>547</v>
      </c>
      <c r="L520" s="60"/>
      <c r="M520" s="61" t="s">
        <v>548</v>
      </c>
      <c r="N520" s="60" t="s">
        <v>549</v>
      </c>
      <c r="O520" s="328" t="s">
        <v>128</v>
      </c>
      <c r="P520" s="191" t="s">
        <v>550</v>
      </c>
      <c r="Q520" s="25"/>
      <c r="R520" s="99"/>
      <c r="S520" s="99"/>
      <c r="T520" s="99"/>
      <c r="U520" s="99"/>
      <c r="V520" s="99"/>
      <c r="W520" s="99"/>
      <c r="X520" s="99"/>
      <c r="Y520" s="99"/>
      <c r="Z520" s="99"/>
      <c r="AA520" s="99"/>
      <c r="AB520" s="99"/>
      <c r="AC520" s="99"/>
      <c r="AD520" s="99"/>
      <c r="AE520" s="99"/>
      <c r="AF520" s="99"/>
      <c r="AG520" s="99"/>
      <c r="AH520" s="99"/>
      <c r="AI520" s="99"/>
      <c r="AJ520" s="99"/>
      <c r="AK520" s="99"/>
      <c r="AL520" s="99"/>
      <c r="AM520" s="99"/>
      <c r="AN520" s="99"/>
      <c r="AO520" s="39"/>
    </row>
    <row r="521" spans="1:41" s="40" customFormat="1" ht="26" x14ac:dyDescent="0.35">
      <c r="A521" s="25"/>
      <c r="B521" s="1123"/>
      <c r="C521" s="1167"/>
      <c r="D521" s="397"/>
      <c r="E521" s="381"/>
      <c r="F521" s="398"/>
      <c r="G521" s="1126"/>
      <c r="H521" s="648">
        <v>518.89</v>
      </c>
      <c r="I521" s="649">
        <v>518.98</v>
      </c>
      <c r="J521" s="58"/>
      <c r="K521" s="59" t="s">
        <v>551</v>
      </c>
      <c r="L521" s="60"/>
      <c r="M521" s="61" t="s">
        <v>552</v>
      </c>
      <c r="N521" s="60" t="s">
        <v>553</v>
      </c>
      <c r="O521" s="328" t="s">
        <v>128</v>
      </c>
      <c r="P521" s="191" t="s">
        <v>554</v>
      </c>
      <c r="Q521" s="25"/>
      <c r="R521" s="99"/>
      <c r="S521" s="99"/>
      <c r="T521" s="99"/>
      <c r="U521" s="99"/>
      <c r="V521" s="99"/>
      <c r="W521" s="99"/>
      <c r="X521" s="99"/>
      <c r="Y521" s="99"/>
      <c r="Z521" s="99"/>
      <c r="AA521" s="99"/>
      <c r="AB521" s="99"/>
      <c r="AC521" s="99"/>
      <c r="AD521" s="99"/>
      <c r="AE521" s="99"/>
      <c r="AF521" s="99"/>
      <c r="AG521" s="99"/>
      <c r="AH521" s="99"/>
      <c r="AI521" s="99"/>
      <c r="AJ521" s="99"/>
      <c r="AK521" s="99"/>
      <c r="AL521" s="99"/>
      <c r="AM521" s="99"/>
      <c r="AN521" s="99"/>
      <c r="AO521" s="39"/>
    </row>
    <row r="522" spans="1:41" s="40" customFormat="1" ht="26" x14ac:dyDescent="0.35">
      <c r="A522" s="25"/>
      <c r="B522" s="1123"/>
      <c r="C522" s="1167"/>
      <c r="D522" s="397"/>
      <c r="E522" s="381"/>
      <c r="F522" s="398"/>
      <c r="G522" s="1126"/>
      <c r="H522" s="655">
        <v>197.2</v>
      </c>
      <c r="I522" s="656">
        <v>197.2</v>
      </c>
      <c r="J522" s="58">
        <v>8</v>
      </c>
      <c r="K522" s="59" t="s">
        <v>528</v>
      </c>
      <c r="L522" s="60"/>
      <c r="M522" s="61" t="s">
        <v>150</v>
      </c>
      <c r="N522" s="60" t="s">
        <v>460</v>
      </c>
      <c r="O522" s="328" t="s">
        <v>128</v>
      </c>
      <c r="P522" s="191" t="s">
        <v>544</v>
      </c>
      <c r="Q522" s="25"/>
      <c r="R522" s="99"/>
      <c r="S522" s="99"/>
      <c r="T522" s="99"/>
      <c r="U522" s="99"/>
      <c r="V522" s="99"/>
      <c r="W522" s="99"/>
      <c r="X522" s="99"/>
      <c r="Y522" s="99"/>
      <c r="Z522" s="99"/>
      <c r="AA522" s="99"/>
      <c r="AB522" s="99"/>
      <c r="AC522" s="99"/>
      <c r="AD522" s="99"/>
      <c r="AE522" s="99"/>
      <c r="AF522" s="99"/>
      <c r="AG522" s="99"/>
      <c r="AH522" s="99"/>
      <c r="AI522" s="99"/>
      <c r="AJ522" s="99"/>
      <c r="AK522" s="99"/>
      <c r="AL522" s="99"/>
      <c r="AM522" s="99"/>
      <c r="AN522" s="99"/>
      <c r="AO522" s="39"/>
    </row>
    <row r="523" spans="1:41" s="40" customFormat="1" ht="15" thickBot="1" x14ac:dyDescent="0.4">
      <c r="A523" s="25"/>
      <c r="B523" s="1123"/>
      <c r="C523" s="1168"/>
      <c r="D523" s="414"/>
      <c r="E523" s="383"/>
      <c r="F523" s="415"/>
      <c r="G523" s="1118"/>
      <c r="H523" s="416">
        <v>80</v>
      </c>
      <c r="I523" s="417">
        <v>80</v>
      </c>
      <c r="J523" s="235"/>
      <c r="K523" s="204" t="s">
        <v>555</v>
      </c>
      <c r="L523" s="198"/>
      <c r="M523" s="199"/>
      <c r="N523" s="198"/>
      <c r="O523" s="445" t="s">
        <v>128</v>
      </c>
      <c r="P523" s="200" t="s">
        <v>556</v>
      </c>
      <c r="Q523" s="25"/>
      <c r="R523" s="99"/>
      <c r="S523" s="99"/>
      <c r="T523" s="99"/>
      <c r="U523" s="99"/>
      <c r="V523" s="99"/>
      <c r="W523" s="99"/>
      <c r="X523" s="99"/>
      <c r="Y523" s="99"/>
      <c r="Z523" s="99"/>
      <c r="AA523" s="99"/>
      <c r="AB523" s="99"/>
      <c r="AC523" s="99"/>
      <c r="AD523" s="99"/>
      <c r="AE523" s="99"/>
      <c r="AF523" s="99"/>
      <c r="AG523" s="99"/>
      <c r="AH523" s="99"/>
      <c r="AI523" s="99"/>
      <c r="AJ523" s="99"/>
      <c r="AK523" s="99"/>
      <c r="AL523" s="99"/>
      <c r="AM523" s="99"/>
      <c r="AN523" s="99"/>
      <c r="AO523" s="39"/>
    </row>
    <row r="524" spans="1:41" s="40" customFormat="1" ht="26" x14ac:dyDescent="0.35">
      <c r="A524" s="25"/>
      <c r="B524" s="1123"/>
      <c r="C524" s="1167" t="s">
        <v>95</v>
      </c>
      <c r="D524" s="342"/>
      <c r="E524" s="276"/>
      <c r="F524" s="343"/>
      <c r="G524" s="1126">
        <v>1000</v>
      </c>
      <c r="H524" s="664">
        <v>1000.8</v>
      </c>
      <c r="I524" s="665">
        <v>1000.8</v>
      </c>
      <c r="J524" s="119"/>
      <c r="K524" s="66" t="s">
        <v>557</v>
      </c>
      <c r="L524" s="124"/>
      <c r="M524" s="123" t="s">
        <v>558</v>
      </c>
      <c r="N524" s="124" t="s">
        <v>119</v>
      </c>
      <c r="O524" s="327" t="s">
        <v>95</v>
      </c>
      <c r="P524" s="219" t="s">
        <v>544</v>
      </c>
      <c r="Q524" s="25"/>
      <c r="R524" s="99"/>
      <c r="S524" s="99"/>
      <c r="T524" s="99"/>
      <c r="U524" s="99"/>
      <c r="V524" s="99"/>
      <c r="W524" s="99"/>
      <c r="X524" s="99"/>
      <c r="Y524" s="99"/>
      <c r="Z524" s="99"/>
      <c r="AA524" s="99"/>
      <c r="AB524" s="99"/>
      <c r="AC524" s="99"/>
      <c r="AD524" s="99"/>
      <c r="AE524" s="99"/>
      <c r="AF524" s="99"/>
      <c r="AG524" s="99"/>
      <c r="AH524" s="99"/>
      <c r="AI524" s="99"/>
      <c r="AJ524" s="99"/>
      <c r="AK524" s="99"/>
      <c r="AL524" s="99"/>
      <c r="AM524" s="99"/>
      <c r="AN524" s="99"/>
      <c r="AO524" s="39"/>
    </row>
    <row r="525" spans="1:41" s="40" customFormat="1" ht="15" thickBot="1" x14ac:dyDescent="0.4">
      <c r="A525" s="25"/>
      <c r="B525" s="1123"/>
      <c r="C525" s="1168"/>
      <c r="D525" s="346"/>
      <c r="E525" s="233"/>
      <c r="F525" s="348"/>
      <c r="G525" s="1118"/>
      <c r="H525" s="195"/>
      <c r="I525" s="196"/>
      <c r="J525" s="235"/>
      <c r="K525" s="204"/>
      <c r="L525" s="198"/>
      <c r="M525" s="199"/>
      <c r="N525" s="198"/>
      <c r="O525" s="445" t="s">
        <v>95</v>
      </c>
      <c r="P525" s="200"/>
      <c r="Q525" s="25"/>
      <c r="R525" s="99"/>
      <c r="S525" s="99"/>
      <c r="T525" s="99"/>
      <c r="U525" s="99"/>
      <c r="V525" s="99"/>
      <c r="W525" s="99"/>
      <c r="X525" s="99"/>
      <c r="Y525" s="99"/>
      <c r="Z525" s="99"/>
      <c r="AA525" s="99"/>
      <c r="AB525" s="99"/>
      <c r="AC525" s="99"/>
      <c r="AD525" s="99"/>
      <c r="AE525" s="99"/>
      <c r="AF525" s="99"/>
      <c r="AG525" s="99"/>
      <c r="AH525" s="99"/>
      <c r="AI525" s="99"/>
      <c r="AJ525" s="99"/>
      <c r="AK525" s="99"/>
      <c r="AL525" s="99"/>
      <c r="AM525" s="99"/>
      <c r="AN525" s="99"/>
      <c r="AO525" s="39"/>
    </row>
    <row r="526" spans="1:41" s="40" customFormat="1" ht="26" x14ac:dyDescent="0.35">
      <c r="A526" s="25"/>
      <c r="B526" s="1123"/>
      <c r="C526" s="1166" t="s">
        <v>98</v>
      </c>
      <c r="D526" s="344"/>
      <c r="E526" s="183"/>
      <c r="F526" s="345"/>
      <c r="G526" s="1117">
        <v>1000</v>
      </c>
      <c r="H526" s="185"/>
      <c r="I526" s="186"/>
      <c r="J526" s="232"/>
      <c r="K526" s="280" t="s">
        <v>559</v>
      </c>
      <c r="L526" s="188"/>
      <c r="M526" s="189"/>
      <c r="N526" s="188"/>
      <c r="O526" s="444" t="s">
        <v>98</v>
      </c>
      <c r="P526" s="190"/>
      <c r="Q526" s="25"/>
      <c r="R526" s="99"/>
      <c r="S526" s="99"/>
      <c r="T526" s="99"/>
      <c r="U526" s="99"/>
      <c r="V526" s="99"/>
      <c r="W526" s="99"/>
      <c r="X526" s="99"/>
      <c r="Y526" s="99"/>
      <c r="Z526" s="99"/>
      <c r="AA526" s="99"/>
      <c r="AB526" s="99"/>
      <c r="AC526" s="99"/>
      <c r="AD526" s="99"/>
      <c r="AE526" s="99"/>
      <c r="AF526" s="99"/>
      <c r="AG526" s="99"/>
      <c r="AH526" s="99"/>
      <c r="AI526" s="99"/>
      <c r="AJ526" s="99"/>
      <c r="AK526" s="99"/>
      <c r="AL526" s="99"/>
      <c r="AM526" s="99"/>
      <c r="AN526" s="99"/>
      <c r="AO526" s="39"/>
    </row>
    <row r="527" spans="1:41" s="40" customFormat="1" ht="15" thickBot="1" x14ac:dyDescent="0.4">
      <c r="A527" s="25"/>
      <c r="B527" s="1123"/>
      <c r="C527" s="1168"/>
      <c r="D527" s="346"/>
      <c r="E527" s="233"/>
      <c r="F527" s="348"/>
      <c r="G527" s="1118"/>
      <c r="H527" s="195"/>
      <c r="I527" s="196"/>
      <c r="J527" s="235"/>
      <c r="K527" s="204"/>
      <c r="L527" s="198"/>
      <c r="M527" s="199"/>
      <c r="N527" s="198"/>
      <c r="O527" s="445" t="s">
        <v>98</v>
      </c>
      <c r="P527" s="200"/>
      <c r="Q527" s="25"/>
      <c r="R527" s="99"/>
      <c r="S527" s="99"/>
      <c r="T527" s="99"/>
      <c r="U527" s="99"/>
      <c r="V527" s="99"/>
      <c r="W527" s="99"/>
      <c r="X527" s="99"/>
      <c r="Y527" s="99"/>
      <c r="Z527" s="99"/>
      <c r="AA527" s="99"/>
      <c r="AB527" s="99"/>
      <c r="AC527" s="99"/>
      <c r="AD527" s="99"/>
      <c r="AE527" s="99"/>
      <c r="AF527" s="99"/>
      <c r="AG527" s="99"/>
      <c r="AH527" s="99"/>
      <c r="AI527" s="99"/>
      <c r="AJ527" s="99"/>
      <c r="AK527" s="99"/>
      <c r="AL527" s="99"/>
      <c r="AM527" s="99"/>
      <c r="AN527" s="99"/>
      <c r="AO527" s="39"/>
    </row>
    <row r="528" spans="1:41" s="40" customFormat="1" ht="39" x14ac:dyDescent="0.35">
      <c r="A528" s="25"/>
      <c r="B528" s="1123"/>
      <c r="C528" s="1166" t="s">
        <v>103</v>
      </c>
      <c r="D528" s="344"/>
      <c r="E528" s="183"/>
      <c r="F528" s="345"/>
      <c r="G528" s="1117">
        <v>1000</v>
      </c>
      <c r="H528" s="185"/>
      <c r="I528" s="186"/>
      <c r="J528" s="232"/>
      <c r="K528" s="280" t="s">
        <v>560</v>
      </c>
      <c r="L528" s="188"/>
      <c r="M528" s="189"/>
      <c r="N528" s="188"/>
      <c r="O528" s="444" t="s">
        <v>103</v>
      </c>
      <c r="P528" s="190"/>
      <c r="Q528" s="25"/>
      <c r="R528" s="99"/>
      <c r="S528" s="99"/>
      <c r="T528" s="99"/>
      <c r="U528" s="99"/>
      <c r="V528" s="99"/>
      <c r="W528" s="99"/>
      <c r="X528" s="99"/>
      <c r="Y528" s="99"/>
      <c r="Z528" s="99"/>
      <c r="AA528" s="99"/>
      <c r="AB528" s="99"/>
      <c r="AC528" s="99"/>
      <c r="AD528" s="99"/>
      <c r="AE528" s="99"/>
      <c r="AF528" s="99"/>
      <c r="AG528" s="99"/>
      <c r="AH528" s="99"/>
      <c r="AI528" s="99"/>
      <c r="AJ528" s="99"/>
      <c r="AK528" s="99"/>
      <c r="AL528" s="99"/>
      <c r="AM528" s="99"/>
      <c r="AN528" s="99"/>
      <c r="AO528" s="39"/>
    </row>
    <row r="529" spans="1:41" s="40" customFormat="1" ht="15" thickBot="1" x14ac:dyDescent="0.4">
      <c r="A529" s="25"/>
      <c r="B529" s="1123"/>
      <c r="C529" s="1168"/>
      <c r="D529" s="346"/>
      <c r="E529" s="233"/>
      <c r="F529" s="348"/>
      <c r="G529" s="1118"/>
      <c r="H529" s="195"/>
      <c r="I529" s="196"/>
      <c r="J529" s="235"/>
      <c r="K529" s="204"/>
      <c r="L529" s="198"/>
      <c r="M529" s="199"/>
      <c r="N529" s="198"/>
      <c r="O529" s="445" t="s">
        <v>103</v>
      </c>
      <c r="P529" s="200"/>
      <c r="Q529" s="25"/>
      <c r="R529" s="99"/>
      <c r="S529" s="99"/>
      <c r="T529" s="99"/>
      <c r="U529" s="99"/>
      <c r="V529" s="99"/>
      <c r="W529" s="99"/>
      <c r="X529" s="99"/>
      <c r="Y529" s="99"/>
      <c r="Z529" s="99"/>
      <c r="AA529" s="99"/>
      <c r="AB529" s="99"/>
      <c r="AC529" s="99"/>
      <c r="AD529" s="99"/>
      <c r="AE529" s="99"/>
      <c r="AF529" s="99"/>
      <c r="AG529" s="99"/>
      <c r="AH529" s="99"/>
      <c r="AI529" s="99"/>
      <c r="AJ529" s="99"/>
      <c r="AK529" s="99"/>
      <c r="AL529" s="99"/>
      <c r="AM529" s="99"/>
      <c r="AN529" s="99"/>
      <c r="AO529" s="39"/>
    </row>
    <row r="530" spans="1:41" s="40" customFormat="1" x14ac:dyDescent="0.35">
      <c r="A530" s="25"/>
      <c r="B530" s="1123"/>
      <c r="C530" s="1166" t="s">
        <v>130</v>
      </c>
      <c r="D530" s="344"/>
      <c r="E530" s="183"/>
      <c r="F530" s="345"/>
      <c r="G530" s="1117">
        <v>1000</v>
      </c>
      <c r="H530" s="185"/>
      <c r="I530" s="186"/>
      <c r="J530" s="232"/>
      <c r="K530" s="218"/>
      <c r="L530" s="188"/>
      <c r="M530" s="189"/>
      <c r="N530" s="188"/>
      <c r="O530" s="444" t="s">
        <v>130</v>
      </c>
      <c r="P530" s="190"/>
      <c r="Q530" s="25"/>
      <c r="R530" s="99"/>
      <c r="S530" s="99"/>
      <c r="T530" s="99"/>
      <c r="U530" s="99"/>
      <c r="V530" s="99"/>
      <c r="W530" s="99"/>
      <c r="X530" s="99"/>
      <c r="Y530" s="99"/>
      <c r="Z530" s="99"/>
      <c r="AA530" s="99"/>
      <c r="AB530" s="99"/>
      <c r="AC530" s="99"/>
      <c r="AD530" s="99"/>
      <c r="AE530" s="99"/>
      <c r="AF530" s="99"/>
      <c r="AG530" s="99"/>
      <c r="AH530" s="99"/>
      <c r="AI530" s="99"/>
      <c r="AJ530" s="99"/>
      <c r="AK530" s="99"/>
      <c r="AL530" s="99"/>
      <c r="AM530" s="99"/>
      <c r="AN530" s="99"/>
      <c r="AO530" s="39"/>
    </row>
    <row r="531" spans="1:41" s="40" customFormat="1" ht="15" thickBot="1" x14ac:dyDescent="0.4">
      <c r="A531" s="25"/>
      <c r="B531" s="1123"/>
      <c r="C531" s="1168"/>
      <c r="D531" s="346"/>
      <c r="E531" s="376"/>
      <c r="F531" s="348" t="s">
        <v>539</v>
      </c>
      <c r="G531" s="1118"/>
      <c r="H531" s="195"/>
      <c r="I531" s="196"/>
      <c r="J531" s="235"/>
      <c r="K531" s="204"/>
      <c r="L531" s="198"/>
      <c r="M531" s="199"/>
      <c r="N531" s="198"/>
      <c r="O531" s="445" t="s">
        <v>130</v>
      </c>
      <c r="P531" s="200"/>
      <c r="Q531" s="25"/>
      <c r="R531" s="99"/>
      <c r="S531" s="99"/>
      <c r="T531" s="99"/>
      <c r="U531" s="99"/>
      <c r="V531" s="99"/>
      <c r="W531" s="99"/>
      <c r="X531" s="99"/>
      <c r="Y531" s="99"/>
      <c r="Z531" s="99"/>
      <c r="AA531" s="99"/>
      <c r="AB531" s="99"/>
      <c r="AC531" s="99"/>
      <c r="AD531" s="99"/>
      <c r="AE531" s="99"/>
      <c r="AF531" s="99"/>
      <c r="AG531" s="99"/>
      <c r="AH531" s="99"/>
      <c r="AI531" s="99"/>
      <c r="AJ531" s="99"/>
      <c r="AK531" s="99"/>
      <c r="AL531" s="99"/>
      <c r="AM531" s="99"/>
      <c r="AN531" s="99"/>
      <c r="AO531" s="39"/>
    </row>
    <row r="532" spans="1:41" s="40" customFormat="1" ht="24" customHeight="1" thickBot="1" x14ac:dyDescent="0.4">
      <c r="A532" s="25"/>
      <c r="B532" s="1124"/>
      <c r="C532" s="1167" t="s">
        <v>106</v>
      </c>
      <c r="D532" s="403"/>
      <c r="E532" s="404"/>
      <c r="F532" s="405" t="s">
        <v>561</v>
      </c>
      <c r="G532" s="1119">
        <v>1000</v>
      </c>
      <c r="H532" s="300"/>
      <c r="I532" s="406">
        <v>685</v>
      </c>
      <c r="J532" s="407"/>
      <c r="K532" s="666" t="s">
        <v>562</v>
      </c>
      <c r="L532" s="391"/>
      <c r="M532" s="392"/>
      <c r="N532" s="391"/>
      <c r="O532" s="459" t="s">
        <v>106</v>
      </c>
      <c r="P532" s="408"/>
      <c r="Q532" s="25"/>
      <c r="R532" s="99"/>
      <c r="S532" s="99"/>
      <c r="T532" s="99"/>
      <c r="U532" s="99"/>
      <c r="V532" s="99"/>
      <c r="W532" s="99"/>
      <c r="X532" s="99"/>
      <c r="Y532" s="99"/>
      <c r="Z532" s="99"/>
      <c r="AA532" s="99"/>
      <c r="AB532" s="99"/>
      <c r="AC532" s="99"/>
      <c r="AD532" s="99"/>
      <c r="AE532" s="99"/>
      <c r="AF532" s="99"/>
      <c r="AG532" s="99"/>
      <c r="AH532" s="99"/>
      <c r="AI532" s="99"/>
      <c r="AJ532" s="99"/>
      <c r="AK532" s="99"/>
      <c r="AL532" s="99"/>
      <c r="AM532" s="99"/>
      <c r="AN532" s="99"/>
      <c r="AO532" s="39"/>
    </row>
    <row r="533" spans="1:41" s="40" customFormat="1" ht="26" x14ac:dyDescent="0.35">
      <c r="A533" s="25"/>
      <c r="B533" s="39"/>
      <c r="C533" s="1167"/>
      <c r="D533" s="721"/>
      <c r="E533" s="404"/>
      <c r="F533" s="722"/>
      <c r="G533" s="1120"/>
      <c r="H533" s="723"/>
      <c r="I533" s="724">
        <v>1950</v>
      </c>
      <c r="J533" s="725"/>
      <c r="K533" s="726" t="s">
        <v>563</v>
      </c>
      <c r="L533" s="727"/>
      <c r="M533" s="728"/>
      <c r="N533" s="727"/>
      <c r="O533" s="729"/>
      <c r="P533" s="730"/>
      <c r="Q533" s="25"/>
      <c r="R533" s="99"/>
      <c r="S533" s="99"/>
      <c r="T533" s="99"/>
      <c r="U533" s="99"/>
      <c r="V533" s="99"/>
      <c r="W533" s="99"/>
      <c r="X533" s="99"/>
      <c r="Y533" s="99"/>
      <c r="Z533" s="99"/>
      <c r="AA533" s="99"/>
      <c r="AB533" s="99"/>
      <c r="AC533" s="99"/>
      <c r="AD533" s="99"/>
      <c r="AE533" s="99"/>
      <c r="AF533" s="99"/>
      <c r="AG533" s="99"/>
      <c r="AH533" s="99"/>
      <c r="AI533" s="99"/>
      <c r="AJ533" s="99"/>
      <c r="AK533" s="99"/>
      <c r="AL533" s="99"/>
      <c r="AM533" s="99"/>
      <c r="AN533" s="99"/>
      <c r="AO533" s="39"/>
    </row>
    <row r="534" spans="1:41" s="40" customFormat="1" x14ac:dyDescent="0.35">
      <c r="A534" s="25"/>
      <c r="B534" s="39"/>
      <c r="C534" s="1167"/>
      <c r="D534" s="721"/>
      <c r="E534" s="404"/>
      <c r="F534" s="722"/>
      <c r="G534" s="1120"/>
      <c r="H534" s="723"/>
      <c r="I534" s="724"/>
      <c r="J534" s="725"/>
      <c r="K534" s="726"/>
      <c r="L534" s="727"/>
      <c r="M534" s="728"/>
      <c r="N534" s="727"/>
      <c r="O534" s="729"/>
      <c r="P534" s="730"/>
      <c r="Q534" s="25"/>
      <c r="R534" s="99"/>
      <c r="S534" s="99"/>
      <c r="T534" s="99"/>
      <c r="U534" s="99"/>
      <c r="V534" s="99"/>
      <c r="W534" s="99"/>
      <c r="X534" s="99"/>
      <c r="Y534" s="99"/>
      <c r="Z534" s="99"/>
      <c r="AA534" s="99"/>
      <c r="AB534" s="99"/>
      <c r="AC534" s="99"/>
      <c r="AD534" s="99"/>
      <c r="AE534" s="99"/>
      <c r="AF534" s="99"/>
      <c r="AG534" s="99"/>
      <c r="AH534" s="99"/>
      <c r="AI534" s="99"/>
      <c r="AJ534" s="99"/>
      <c r="AK534" s="99"/>
      <c r="AL534" s="99"/>
      <c r="AM534" s="99"/>
      <c r="AN534" s="99"/>
      <c r="AO534" s="39"/>
    </row>
    <row r="535" spans="1:41" s="40" customFormat="1" ht="15" thickBot="1" x14ac:dyDescent="0.4">
      <c r="A535" s="25"/>
      <c r="B535" s="39"/>
      <c r="C535" s="1168"/>
      <c r="D535" s="371"/>
      <c r="E535" s="357"/>
      <c r="F535" s="722"/>
      <c r="G535" s="1121"/>
      <c r="H535" s="315"/>
      <c r="I535" s="362"/>
      <c r="J535" s="402"/>
      <c r="K535" s="643" t="s">
        <v>564</v>
      </c>
      <c r="L535" s="318"/>
      <c r="M535" s="319"/>
      <c r="N535" s="318"/>
      <c r="O535" s="454" t="s">
        <v>106</v>
      </c>
      <c r="P535" s="320"/>
      <c r="Q535" s="25"/>
      <c r="R535" s="99"/>
      <c r="S535" s="99"/>
      <c r="T535" s="99"/>
      <c r="U535" s="99"/>
      <c r="V535" s="99"/>
      <c r="W535" s="99"/>
      <c r="X535" s="99"/>
      <c r="Y535" s="99"/>
      <c r="Z535" s="99"/>
      <c r="AA535" s="99"/>
      <c r="AB535" s="99"/>
      <c r="AC535" s="99"/>
      <c r="AD535" s="99"/>
      <c r="AE535" s="99"/>
      <c r="AF535" s="99"/>
      <c r="AG535" s="99"/>
      <c r="AH535" s="99"/>
      <c r="AI535" s="99"/>
      <c r="AJ535" s="99"/>
      <c r="AK535" s="99"/>
      <c r="AL535" s="99"/>
      <c r="AM535" s="99"/>
      <c r="AN535" s="99"/>
      <c r="AO535" s="39"/>
    </row>
    <row r="536" spans="1:41" s="40" customFormat="1" ht="26.5" thickBot="1" x14ac:dyDescent="0.4">
      <c r="A536" s="25"/>
      <c r="B536" s="154"/>
      <c r="C536" s="253"/>
      <c r="D536" s="254">
        <v>9.4</v>
      </c>
      <c r="E536" s="255" t="s">
        <v>54</v>
      </c>
      <c r="F536" s="270" t="s">
        <v>55</v>
      </c>
      <c r="G536" s="257" t="s">
        <v>494</v>
      </c>
      <c r="H536" s="258">
        <f>SUM(H537:H556)</f>
        <v>5</v>
      </c>
      <c r="I536" s="259">
        <f>SUM(I537:I556)</f>
        <v>5</v>
      </c>
      <c r="J536" s="260" t="s">
        <v>132</v>
      </c>
      <c r="K536" s="261"/>
      <c r="L536" s="262"/>
      <c r="M536" s="263"/>
      <c r="N536" s="262"/>
      <c r="O536" s="446"/>
      <c r="P536" s="252"/>
      <c r="Q536" s="25"/>
      <c r="R536" s="99"/>
      <c r="S536" s="99"/>
      <c r="T536" s="99"/>
      <c r="U536" s="99"/>
      <c r="V536" s="99"/>
      <c r="W536" s="99"/>
      <c r="X536" s="99"/>
      <c r="Y536" s="99"/>
      <c r="Z536" s="99"/>
      <c r="AA536" s="99"/>
      <c r="AB536" s="99"/>
      <c r="AC536" s="99"/>
      <c r="AD536" s="99"/>
      <c r="AE536" s="99"/>
      <c r="AF536" s="99"/>
      <c r="AG536" s="99"/>
      <c r="AH536" s="99"/>
      <c r="AI536" s="99"/>
      <c r="AJ536" s="99"/>
      <c r="AK536" s="99"/>
      <c r="AL536" s="99"/>
      <c r="AM536" s="99"/>
      <c r="AN536" s="99"/>
      <c r="AO536" s="39"/>
    </row>
    <row r="537" spans="1:41" s="40" customFormat="1" ht="26" x14ac:dyDescent="0.35">
      <c r="A537" s="25"/>
      <c r="B537" s="1122" t="s">
        <v>565</v>
      </c>
      <c r="C537" s="1166" t="s">
        <v>90</v>
      </c>
      <c r="D537" s="344"/>
      <c r="E537" s="183"/>
      <c r="F537" s="345"/>
      <c r="G537" s="1115">
        <v>1</v>
      </c>
      <c r="H537" s="185">
        <v>1</v>
      </c>
      <c r="I537" s="186">
        <v>1</v>
      </c>
      <c r="J537" s="232"/>
      <c r="K537" s="218" t="s">
        <v>566</v>
      </c>
      <c r="L537" s="188"/>
      <c r="M537" s="340"/>
      <c r="N537" s="188"/>
      <c r="O537" s="444" t="s">
        <v>90</v>
      </c>
      <c r="P537" s="190" t="s">
        <v>567</v>
      </c>
      <c r="Q537" s="25"/>
      <c r="R537" s="99"/>
      <c r="S537" s="99"/>
      <c r="T537" s="99"/>
      <c r="U537" s="99"/>
      <c r="V537" s="99"/>
      <c r="W537" s="99"/>
      <c r="X537" s="99"/>
      <c r="Y537" s="99"/>
      <c r="Z537" s="99"/>
      <c r="AA537" s="99"/>
      <c r="AB537" s="99"/>
      <c r="AC537" s="99"/>
      <c r="AD537" s="99"/>
      <c r="AE537" s="99"/>
      <c r="AF537" s="99"/>
      <c r="AG537" s="99"/>
      <c r="AH537" s="99"/>
      <c r="AI537" s="99"/>
      <c r="AJ537" s="99"/>
      <c r="AK537" s="99"/>
      <c r="AL537" s="99"/>
      <c r="AM537" s="99"/>
      <c r="AN537" s="99"/>
      <c r="AO537" s="39"/>
    </row>
    <row r="538" spans="1:41" s="40" customFormat="1" ht="15" thickBot="1" x14ac:dyDescent="0.4">
      <c r="A538" s="25"/>
      <c r="B538" s="1123"/>
      <c r="C538" s="1167"/>
      <c r="D538" s="350"/>
      <c r="E538" s="287"/>
      <c r="F538" s="351"/>
      <c r="G538" s="1125"/>
      <c r="H538" s="283"/>
      <c r="I538" s="284"/>
      <c r="J538" s="166"/>
      <c r="K538" s="64"/>
      <c r="L538" s="120"/>
      <c r="M538" s="419"/>
      <c r="N538" s="120"/>
      <c r="O538" s="449" t="s">
        <v>90</v>
      </c>
      <c r="P538" s="329"/>
      <c r="Q538" s="25"/>
      <c r="R538" s="99"/>
      <c r="S538" s="99"/>
      <c r="T538" s="99"/>
      <c r="U538" s="99"/>
      <c r="V538" s="99"/>
      <c r="W538" s="99"/>
      <c r="X538" s="99"/>
      <c r="Y538" s="99"/>
      <c r="Z538" s="99"/>
      <c r="AA538" s="99"/>
      <c r="AB538" s="99"/>
      <c r="AC538" s="99"/>
      <c r="AD538" s="99"/>
      <c r="AE538" s="99"/>
      <c r="AF538" s="99"/>
      <c r="AG538" s="99"/>
      <c r="AH538" s="99"/>
      <c r="AI538" s="99"/>
      <c r="AJ538" s="99"/>
      <c r="AK538" s="99"/>
      <c r="AL538" s="99"/>
      <c r="AM538" s="99"/>
      <c r="AN538" s="99"/>
      <c r="AO538" s="39"/>
    </row>
    <row r="539" spans="1:41" s="40" customFormat="1" x14ac:dyDescent="0.35">
      <c r="A539" s="25"/>
      <c r="B539" s="1123"/>
      <c r="C539" s="1166" t="s">
        <v>93</v>
      </c>
      <c r="D539" s="344"/>
      <c r="E539" s="183"/>
      <c r="F539" s="345"/>
      <c r="G539" s="1115">
        <v>1</v>
      </c>
      <c r="H539" s="185">
        <v>1</v>
      </c>
      <c r="I539" s="186">
        <v>1</v>
      </c>
      <c r="J539" s="232"/>
      <c r="K539" s="218" t="s">
        <v>568</v>
      </c>
      <c r="L539" s="188"/>
      <c r="M539" s="340"/>
      <c r="N539" s="188"/>
      <c r="O539" s="444" t="s">
        <v>93</v>
      </c>
      <c r="P539" s="190" t="s">
        <v>567</v>
      </c>
      <c r="Q539" s="25"/>
      <c r="R539" s="99"/>
      <c r="S539" s="99"/>
      <c r="T539" s="99"/>
      <c r="U539" s="99"/>
      <c r="V539" s="99"/>
      <c r="W539" s="99"/>
      <c r="X539" s="99"/>
      <c r="Y539" s="99"/>
      <c r="Z539" s="99"/>
      <c r="AA539" s="99"/>
      <c r="AB539" s="99"/>
      <c r="AC539" s="99"/>
      <c r="AD539" s="99"/>
      <c r="AE539" s="99"/>
      <c r="AF539" s="99"/>
      <c r="AG539" s="99"/>
      <c r="AH539" s="99"/>
      <c r="AI539" s="99"/>
      <c r="AJ539" s="99"/>
      <c r="AK539" s="99"/>
      <c r="AL539" s="99"/>
      <c r="AM539" s="99"/>
      <c r="AN539" s="99"/>
      <c r="AO539" s="39"/>
    </row>
    <row r="540" spans="1:41" s="40" customFormat="1" ht="26.5" thickBot="1" x14ac:dyDescent="0.4">
      <c r="A540" s="25"/>
      <c r="B540" s="1123"/>
      <c r="C540" s="1168"/>
      <c r="D540" s="346"/>
      <c r="E540" s="233"/>
      <c r="F540" s="348"/>
      <c r="G540" s="1116"/>
      <c r="H540" s="195">
        <v>1</v>
      </c>
      <c r="I540" s="196">
        <v>1</v>
      </c>
      <c r="J540" s="235"/>
      <c r="K540" s="204" t="s">
        <v>569</v>
      </c>
      <c r="L540" s="198"/>
      <c r="M540" s="341" t="s">
        <v>150</v>
      </c>
      <c r="N540" s="198" t="s">
        <v>119</v>
      </c>
      <c r="O540" s="445" t="s">
        <v>93</v>
      </c>
      <c r="P540" s="200" t="s">
        <v>570</v>
      </c>
      <c r="Q540" s="25"/>
      <c r="R540" s="99"/>
      <c r="S540" s="99"/>
      <c r="T540" s="99"/>
      <c r="U540" s="99"/>
      <c r="V540" s="99"/>
      <c r="W540" s="99"/>
      <c r="X540" s="99"/>
      <c r="Y540" s="99"/>
      <c r="Z540" s="99"/>
      <c r="AA540" s="99"/>
      <c r="AB540" s="99"/>
      <c r="AC540" s="99"/>
      <c r="AD540" s="99"/>
      <c r="AE540" s="99"/>
      <c r="AF540" s="99"/>
      <c r="AG540" s="99"/>
      <c r="AH540" s="99"/>
      <c r="AI540" s="99"/>
      <c r="AJ540" s="99"/>
      <c r="AK540" s="99"/>
      <c r="AL540" s="99"/>
      <c r="AM540" s="99"/>
      <c r="AN540" s="99"/>
      <c r="AO540" s="39"/>
    </row>
    <row r="541" spans="1:41" s="40" customFormat="1" x14ac:dyDescent="0.35">
      <c r="A541" s="25"/>
      <c r="B541" s="1123"/>
      <c r="C541" s="1166" t="s">
        <v>122</v>
      </c>
      <c r="D541" s="344"/>
      <c r="E541" s="183"/>
      <c r="F541" s="345"/>
      <c r="G541" s="1115">
        <v>1</v>
      </c>
      <c r="H541" s="185"/>
      <c r="I541" s="186"/>
      <c r="J541" s="232"/>
      <c r="K541" s="218"/>
      <c r="L541" s="188"/>
      <c r="M541" s="340"/>
      <c r="N541" s="188"/>
      <c r="O541" s="444" t="s">
        <v>122</v>
      </c>
      <c r="P541" s="190"/>
      <c r="Q541" s="25"/>
      <c r="R541" s="99"/>
      <c r="S541" s="99"/>
      <c r="T541" s="99"/>
      <c r="U541" s="99"/>
      <c r="V541" s="99"/>
      <c r="W541" s="99"/>
      <c r="X541" s="99"/>
      <c r="Y541" s="99"/>
      <c r="Z541" s="99"/>
      <c r="AA541" s="99"/>
      <c r="AB541" s="99"/>
      <c r="AC541" s="99"/>
      <c r="AD541" s="99"/>
      <c r="AE541" s="99"/>
      <c r="AF541" s="99"/>
      <c r="AG541" s="99"/>
      <c r="AH541" s="99"/>
      <c r="AI541" s="99"/>
      <c r="AJ541" s="99"/>
      <c r="AK541" s="99"/>
      <c r="AL541" s="99"/>
      <c r="AM541" s="99"/>
      <c r="AN541" s="99"/>
      <c r="AO541" s="39"/>
    </row>
    <row r="542" spans="1:41" s="40" customFormat="1" ht="15" thickBot="1" x14ac:dyDescent="0.4">
      <c r="A542" s="25"/>
      <c r="B542" s="1123"/>
      <c r="C542" s="1168"/>
      <c r="D542" s="346"/>
      <c r="E542" s="233"/>
      <c r="F542" s="348"/>
      <c r="G542" s="1116"/>
      <c r="H542" s="195"/>
      <c r="I542" s="196"/>
      <c r="J542" s="235"/>
      <c r="K542" s="204"/>
      <c r="L542" s="198"/>
      <c r="M542" s="341"/>
      <c r="N542" s="198"/>
      <c r="O542" s="445" t="s">
        <v>122</v>
      </c>
      <c r="P542" s="200"/>
      <c r="Q542" s="25"/>
      <c r="R542" s="99"/>
      <c r="S542" s="99"/>
      <c r="T542" s="99"/>
      <c r="U542" s="99"/>
      <c r="V542" s="99"/>
      <c r="W542" s="99"/>
      <c r="X542" s="99"/>
      <c r="Y542" s="99"/>
      <c r="Z542" s="99"/>
      <c r="AA542" s="99"/>
      <c r="AB542" s="99"/>
      <c r="AC542" s="99"/>
      <c r="AD542" s="99"/>
      <c r="AE542" s="99"/>
      <c r="AF542" s="99"/>
      <c r="AG542" s="99"/>
      <c r="AH542" s="99"/>
      <c r="AI542" s="99"/>
      <c r="AJ542" s="99"/>
      <c r="AK542" s="99"/>
      <c r="AL542" s="99"/>
      <c r="AM542" s="99"/>
      <c r="AN542" s="99"/>
      <c r="AO542" s="39"/>
    </row>
    <row r="543" spans="1:41" s="40" customFormat="1" x14ac:dyDescent="0.35">
      <c r="A543" s="25"/>
      <c r="B543" s="1123"/>
      <c r="C543" s="1166" t="s">
        <v>124</v>
      </c>
      <c r="D543" s="344"/>
      <c r="E543" s="183"/>
      <c r="F543" s="345"/>
      <c r="G543" s="1115">
        <v>1</v>
      </c>
      <c r="H543" s="185">
        <v>1</v>
      </c>
      <c r="I543" s="186">
        <v>1</v>
      </c>
      <c r="J543" s="232"/>
      <c r="K543" s="218" t="s">
        <v>571</v>
      </c>
      <c r="L543" s="188"/>
      <c r="M543" s="340"/>
      <c r="N543" s="188"/>
      <c r="O543" s="444" t="s">
        <v>124</v>
      </c>
      <c r="P543" s="190" t="s">
        <v>572</v>
      </c>
      <c r="Q543" s="25"/>
      <c r="R543" s="99"/>
      <c r="S543" s="99"/>
      <c r="T543" s="99"/>
      <c r="U543" s="99"/>
      <c r="V543" s="99"/>
      <c r="W543" s="99"/>
      <c r="X543" s="99"/>
      <c r="Y543" s="99"/>
      <c r="Z543" s="99"/>
      <c r="AA543" s="99"/>
      <c r="AB543" s="99"/>
      <c r="AC543" s="99"/>
      <c r="AD543" s="99"/>
      <c r="AE543" s="99"/>
      <c r="AF543" s="99"/>
      <c r="AG543" s="99"/>
      <c r="AH543" s="99"/>
      <c r="AI543" s="99"/>
      <c r="AJ543" s="99"/>
      <c r="AK543" s="99"/>
      <c r="AL543" s="99"/>
      <c r="AM543" s="99"/>
      <c r="AN543" s="99"/>
      <c r="AO543" s="39"/>
    </row>
    <row r="544" spans="1:41" s="40" customFormat="1" ht="15" thickBot="1" x14ac:dyDescent="0.4">
      <c r="A544" s="25"/>
      <c r="B544" s="1123"/>
      <c r="C544" s="1168"/>
      <c r="D544" s="346"/>
      <c r="E544" s="233"/>
      <c r="F544" s="348"/>
      <c r="G544" s="1116"/>
      <c r="H544" s="195"/>
      <c r="I544" s="196"/>
      <c r="J544" s="235"/>
      <c r="K544" s="204"/>
      <c r="L544" s="198"/>
      <c r="M544" s="341"/>
      <c r="N544" s="198"/>
      <c r="O544" s="445" t="s">
        <v>124</v>
      </c>
      <c r="P544" s="200"/>
      <c r="Q544" s="25"/>
      <c r="R544" s="99"/>
      <c r="S544" s="99"/>
      <c r="T544" s="99"/>
      <c r="U544" s="99"/>
      <c r="V544" s="99"/>
      <c r="W544" s="99"/>
      <c r="X544" s="99"/>
      <c r="Y544" s="99"/>
      <c r="Z544" s="99"/>
      <c r="AA544" s="99"/>
      <c r="AB544" s="99"/>
      <c r="AC544" s="99"/>
      <c r="AD544" s="99"/>
      <c r="AE544" s="99"/>
      <c r="AF544" s="99"/>
      <c r="AG544" s="99"/>
      <c r="AH544" s="99"/>
      <c r="AI544" s="99"/>
      <c r="AJ544" s="99"/>
      <c r="AK544" s="99"/>
      <c r="AL544" s="99"/>
      <c r="AM544" s="99"/>
      <c r="AN544" s="99"/>
      <c r="AO544" s="39"/>
    </row>
    <row r="545" spans="1:41" s="40" customFormat="1" ht="52" x14ac:dyDescent="0.35">
      <c r="A545" s="25"/>
      <c r="B545" s="1123"/>
      <c r="C545" s="1166" t="s">
        <v>128</v>
      </c>
      <c r="D545" s="344"/>
      <c r="E545" s="183"/>
      <c r="F545" s="345"/>
      <c r="G545" s="1115">
        <v>1</v>
      </c>
      <c r="H545" s="185">
        <v>1</v>
      </c>
      <c r="I545" s="186">
        <v>1</v>
      </c>
      <c r="J545" s="232"/>
      <c r="K545" s="218" t="s">
        <v>573</v>
      </c>
      <c r="L545" s="291" t="s">
        <v>574</v>
      </c>
      <c r="M545" s="340" t="s">
        <v>575</v>
      </c>
      <c r="N545" s="188" t="s">
        <v>119</v>
      </c>
      <c r="O545" s="444" t="s">
        <v>128</v>
      </c>
      <c r="P545" s="190" t="s">
        <v>572</v>
      </c>
      <c r="Q545" s="25"/>
      <c r="R545" s="99"/>
      <c r="S545" s="99"/>
      <c r="T545" s="99"/>
      <c r="U545" s="99"/>
      <c r="V545" s="99"/>
      <c r="W545" s="99"/>
      <c r="X545" s="99"/>
      <c r="Y545" s="99"/>
      <c r="Z545" s="99"/>
      <c r="AA545" s="99"/>
      <c r="AB545" s="99"/>
      <c r="AC545" s="99"/>
      <c r="AD545" s="99"/>
      <c r="AE545" s="99"/>
      <c r="AF545" s="99"/>
      <c r="AG545" s="99"/>
      <c r="AH545" s="99"/>
      <c r="AI545" s="99"/>
      <c r="AJ545" s="99"/>
      <c r="AK545" s="99"/>
      <c r="AL545" s="99"/>
      <c r="AM545" s="99"/>
      <c r="AN545" s="99"/>
      <c r="AO545" s="39"/>
    </row>
    <row r="546" spans="1:41" s="40" customFormat="1" ht="15" thickBot="1" x14ac:dyDescent="0.4">
      <c r="A546" s="25"/>
      <c r="B546" s="1123"/>
      <c r="C546" s="1168"/>
      <c r="D546" s="346"/>
      <c r="E546" s="233"/>
      <c r="F546" s="348"/>
      <c r="G546" s="1116"/>
      <c r="H546" s="195"/>
      <c r="I546" s="196"/>
      <c r="J546" s="235"/>
      <c r="K546" s="204"/>
      <c r="L546" s="198"/>
      <c r="M546" s="341"/>
      <c r="N546" s="198"/>
      <c r="O546" s="445" t="s">
        <v>128</v>
      </c>
      <c r="P546" s="200"/>
      <c r="Q546" s="25"/>
      <c r="R546" s="99"/>
      <c r="S546" s="99"/>
      <c r="T546" s="99"/>
      <c r="U546" s="99"/>
      <c r="V546" s="99"/>
      <c r="W546" s="99"/>
      <c r="X546" s="99"/>
      <c r="Y546" s="99"/>
      <c r="Z546" s="99"/>
      <c r="AA546" s="99"/>
      <c r="AB546" s="99"/>
      <c r="AC546" s="99"/>
      <c r="AD546" s="99"/>
      <c r="AE546" s="99"/>
      <c r="AF546" s="99"/>
      <c r="AG546" s="99"/>
      <c r="AH546" s="99"/>
      <c r="AI546" s="99"/>
      <c r="AJ546" s="99"/>
      <c r="AK546" s="99"/>
      <c r="AL546" s="99"/>
      <c r="AM546" s="99"/>
      <c r="AN546" s="99"/>
      <c r="AO546" s="39"/>
    </row>
    <row r="547" spans="1:41" s="40" customFormat="1" x14ac:dyDescent="0.35">
      <c r="A547" s="25"/>
      <c r="B547" s="1123"/>
      <c r="C547" s="1166" t="s">
        <v>95</v>
      </c>
      <c r="D547" s="344"/>
      <c r="E547" s="183"/>
      <c r="F547" s="345"/>
      <c r="G547" s="1115">
        <v>1</v>
      </c>
      <c r="H547" s="185"/>
      <c r="I547" s="186"/>
      <c r="J547" s="232"/>
      <c r="K547" s="218"/>
      <c r="L547" s="188"/>
      <c r="M547" s="340"/>
      <c r="N547" s="188"/>
      <c r="O547" s="444" t="s">
        <v>95</v>
      </c>
      <c r="P547" s="190"/>
      <c r="Q547" s="25"/>
      <c r="R547" s="99"/>
      <c r="S547" s="99"/>
      <c r="T547" s="99"/>
      <c r="U547" s="99"/>
      <c r="V547" s="99"/>
      <c r="W547" s="99"/>
      <c r="X547" s="99"/>
      <c r="Y547" s="99"/>
      <c r="Z547" s="99"/>
      <c r="AA547" s="99"/>
      <c r="AB547" s="99"/>
      <c r="AC547" s="99"/>
      <c r="AD547" s="99"/>
      <c r="AE547" s="99"/>
      <c r="AF547" s="99"/>
      <c r="AG547" s="99"/>
      <c r="AH547" s="99"/>
      <c r="AI547" s="99"/>
      <c r="AJ547" s="99"/>
      <c r="AK547" s="99"/>
      <c r="AL547" s="99"/>
      <c r="AM547" s="99"/>
      <c r="AN547" s="99"/>
      <c r="AO547" s="39"/>
    </row>
    <row r="548" spans="1:41" s="40" customFormat="1" ht="15" thickBot="1" x14ac:dyDescent="0.4">
      <c r="A548" s="25"/>
      <c r="B548" s="1123"/>
      <c r="C548" s="1168"/>
      <c r="D548" s="346"/>
      <c r="E548" s="233"/>
      <c r="F548" s="348"/>
      <c r="G548" s="1116"/>
      <c r="H548" s="195"/>
      <c r="I548" s="196"/>
      <c r="J548" s="235"/>
      <c r="K548" s="204"/>
      <c r="L548" s="198"/>
      <c r="M548" s="341"/>
      <c r="N548" s="198"/>
      <c r="O548" s="445" t="s">
        <v>95</v>
      </c>
      <c r="P548" s="200"/>
      <c r="Q548" s="25"/>
      <c r="R548" s="99"/>
      <c r="S548" s="99"/>
      <c r="T548" s="99"/>
      <c r="U548" s="99"/>
      <c r="V548" s="99"/>
      <c r="W548" s="99"/>
      <c r="X548" s="99"/>
      <c r="Y548" s="99"/>
      <c r="Z548" s="99"/>
      <c r="AA548" s="99"/>
      <c r="AB548" s="99"/>
      <c r="AC548" s="99"/>
      <c r="AD548" s="99"/>
      <c r="AE548" s="99"/>
      <c r="AF548" s="99"/>
      <c r="AG548" s="99"/>
      <c r="AH548" s="99"/>
      <c r="AI548" s="99"/>
      <c r="AJ548" s="99"/>
      <c r="AK548" s="99"/>
      <c r="AL548" s="99"/>
      <c r="AM548" s="99"/>
      <c r="AN548" s="99"/>
      <c r="AO548" s="39"/>
    </row>
    <row r="549" spans="1:41" s="40" customFormat="1" x14ac:dyDescent="0.35">
      <c r="A549" s="25"/>
      <c r="B549" s="1123"/>
      <c r="C549" s="1166" t="s">
        <v>98</v>
      </c>
      <c r="D549" s="344"/>
      <c r="E549" s="183"/>
      <c r="F549" s="345"/>
      <c r="G549" s="1115">
        <v>1</v>
      </c>
      <c r="H549" s="185"/>
      <c r="I549" s="186"/>
      <c r="J549" s="232"/>
      <c r="K549" s="218"/>
      <c r="L549" s="188"/>
      <c r="M549" s="340"/>
      <c r="N549" s="188"/>
      <c r="O549" s="444" t="s">
        <v>98</v>
      </c>
      <c r="P549" s="190"/>
      <c r="Q549" s="25"/>
      <c r="R549" s="99"/>
      <c r="S549" s="99"/>
      <c r="T549" s="99"/>
      <c r="U549" s="99"/>
      <c r="V549" s="99"/>
      <c r="W549" s="99"/>
      <c r="X549" s="99"/>
      <c r="Y549" s="99"/>
      <c r="Z549" s="99"/>
      <c r="AA549" s="99"/>
      <c r="AB549" s="99"/>
      <c r="AC549" s="99"/>
      <c r="AD549" s="99"/>
      <c r="AE549" s="99"/>
      <c r="AF549" s="99"/>
      <c r="AG549" s="99"/>
      <c r="AH549" s="99"/>
      <c r="AI549" s="99"/>
      <c r="AJ549" s="99"/>
      <c r="AK549" s="99"/>
      <c r="AL549" s="99"/>
      <c r="AM549" s="99"/>
      <c r="AN549" s="99"/>
      <c r="AO549" s="39"/>
    </row>
    <row r="550" spans="1:41" s="40" customFormat="1" ht="15" thickBot="1" x14ac:dyDescent="0.4">
      <c r="A550" s="25"/>
      <c r="B550" s="1123"/>
      <c r="C550" s="1168"/>
      <c r="D550" s="346"/>
      <c r="E550" s="233"/>
      <c r="F550" s="348"/>
      <c r="G550" s="1116"/>
      <c r="H550" s="195"/>
      <c r="I550" s="196"/>
      <c r="J550" s="235"/>
      <c r="K550" s="204"/>
      <c r="L550" s="198"/>
      <c r="M550" s="341"/>
      <c r="N550" s="198"/>
      <c r="O550" s="445" t="s">
        <v>98</v>
      </c>
      <c r="P550" s="200"/>
      <c r="Q550" s="25"/>
      <c r="R550" s="99"/>
      <c r="S550" s="99"/>
      <c r="T550" s="99"/>
      <c r="U550" s="99"/>
      <c r="V550" s="99"/>
      <c r="W550" s="99"/>
      <c r="X550" s="99"/>
      <c r="Y550" s="99"/>
      <c r="Z550" s="99"/>
      <c r="AA550" s="99"/>
      <c r="AB550" s="99"/>
      <c r="AC550" s="99"/>
      <c r="AD550" s="99"/>
      <c r="AE550" s="99"/>
      <c r="AF550" s="99"/>
      <c r="AG550" s="99"/>
      <c r="AH550" s="99"/>
      <c r="AI550" s="99"/>
      <c r="AJ550" s="99"/>
      <c r="AK550" s="99"/>
      <c r="AL550" s="99"/>
      <c r="AM550" s="99"/>
      <c r="AN550" s="99"/>
      <c r="AO550" s="39"/>
    </row>
    <row r="551" spans="1:41" s="40" customFormat="1" x14ac:dyDescent="0.35">
      <c r="A551" s="25"/>
      <c r="B551" s="1123"/>
      <c r="C551" s="1166" t="s">
        <v>103</v>
      </c>
      <c r="D551" s="344"/>
      <c r="E551" s="183"/>
      <c r="F551" s="345"/>
      <c r="G551" s="1115">
        <v>1</v>
      </c>
      <c r="H551" s="185"/>
      <c r="I551" s="186"/>
      <c r="J551" s="232"/>
      <c r="K551" s="218"/>
      <c r="L551" s="188"/>
      <c r="M551" s="340"/>
      <c r="N551" s="188"/>
      <c r="O551" s="444" t="s">
        <v>103</v>
      </c>
      <c r="P551" s="190"/>
      <c r="Q551" s="25"/>
      <c r="R551" s="99"/>
      <c r="S551" s="99"/>
      <c r="T551" s="99"/>
      <c r="U551" s="99"/>
      <c r="V551" s="99"/>
      <c r="W551" s="99"/>
      <c r="X551" s="99"/>
      <c r="Y551" s="99"/>
      <c r="Z551" s="99"/>
      <c r="AA551" s="99"/>
      <c r="AB551" s="99"/>
      <c r="AC551" s="99"/>
      <c r="AD551" s="99"/>
      <c r="AE551" s="99"/>
      <c r="AF551" s="99"/>
      <c r="AG551" s="99"/>
      <c r="AH551" s="99"/>
      <c r="AI551" s="99"/>
      <c r="AJ551" s="99"/>
      <c r="AK551" s="99"/>
      <c r="AL551" s="99"/>
      <c r="AM551" s="99"/>
      <c r="AN551" s="99"/>
      <c r="AO551" s="39"/>
    </row>
    <row r="552" spans="1:41" s="40" customFormat="1" ht="15" thickBot="1" x14ac:dyDescent="0.4">
      <c r="A552" s="25"/>
      <c r="B552" s="1123"/>
      <c r="C552" s="1168"/>
      <c r="D552" s="346"/>
      <c r="E552" s="233"/>
      <c r="F552" s="348"/>
      <c r="G552" s="1116"/>
      <c r="H552" s="195"/>
      <c r="I552" s="196"/>
      <c r="J552" s="235"/>
      <c r="K552" s="204"/>
      <c r="L552" s="198"/>
      <c r="M552" s="341"/>
      <c r="N552" s="198"/>
      <c r="O552" s="445" t="s">
        <v>103</v>
      </c>
      <c r="P552" s="200"/>
      <c r="Q552" s="25"/>
      <c r="R552" s="99"/>
      <c r="S552" s="99"/>
      <c r="T552" s="99"/>
      <c r="U552" s="99"/>
      <c r="V552" s="99"/>
      <c r="W552" s="99"/>
      <c r="X552" s="99"/>
      <c r="Y552" s="99"/>
      <c r="Z552" s="99"/>
      <c r="AA552" s="99"/>
      <c r="AB552" s="99"/>
      <c r="AC552" s="99"/>
      <c r="AD552" s="99"/>
      <c r="AE552" s="99"/>
      <c r="AF552" s="99"/>
      <c r="AG552" s="99"/>
      <c r="AH552" s="99"/>
      <c r="AI552" s="99"/>
      <c r="AJ552" s="99"/>
      <c r="AK552" s="99"/>
      <c r="AL552" s="99"/>
      <c r="AM552" s="99"/>
      <c r="AN552" s="99"/>
      <c r="AO552" s="39"/>
    </row>
    <row r="553" spans="1:41" s="40" customFormat="1" x14ac:dyDescent="0.35">
      <c r="A553" s="25"/>
      <c r="B553" s="1123"/>
      <c r="C553" s="1166" t="s">
        <v>130</v>
      </c>
      <c r="D553" s="344"/>
      <c r="E553" s="183"/>
      <c r="F553" s="345"/>
      <c r="G553" s="1115">
        <v>1</v>
      </c>
      <c r="H553" s="185"/>
      <c r="I553" s="186"/>
      <c r="J553" s="232"/>
      <c r="K553" s="218"/>
      <c r="L553" s="188"/>
      <c r="M553" s="340"/>
      <c r="N553" s="188"/>
      <c r="O553" s="444" t="s">
        <v>130</v>
      </c>
      <c r="P553" s="190"/>
      <c r="Q553" s="25"/>
      <c r="R553" s="99"/>
      <c r="S553" s="99"/>
      <c r="T553" s="99"/>
      <c r="U553" s="99"/>
      <c r="V553" s="99"/>
      <c r="W553" s="99"/>
      <c r="X553" s="99"/>
      <c r="Y553" s="99"/>
      <c r="Z553" s="99"/>
      <c r="AA553" s="99"/>
      <c r="AB553" s="99"/>
      <c r="AC553" s="99"/>
      <c r="AD553" s="99"/>
      <c r="AE553" s="99"/>
      <c r="AF553" s="99"/>
      <c r="AG553" s="99"/>
      <c r="AH553" s="99"/>
      <c r="AI553" s="99"/>
      <c r="AJ553" s="99"/>
      <c r="AK553" s="99"/>
      <c r="AL553" s="99"/>
      <c r="AM553" s="99"/>
      <c r="AN553" s="99"/>
      <c r="AO553" s="39"/>
    </row>
    <row r="554" spans="1:41" s="40" customFormat="1" ht="15" thickBot="1" x14ac:dyDescent="0.4">
      <c r="A554" s="25"/>
      <c r="B554" s="1123"/>
      <c r="C554" s="1168"/>
      <c r="D554" s="346"/>
      <c r="E554" s="376"/>
      <c r="F554" s="348"/>
      <c r="G554" s="1116"/>
      <c r="H554" s="195"/>
      <c r="I554" s="196"/>
      <c r="J554" s="235"/>
      <c r="K554" s="204"/>
      <c r="L554" s="198"/>
      <c r="M554" s="341"/>
      <c r="N554" s="198"/>
      <c r="O554" s="445" t="s">
        <v>130</v>
      </c>
      <c r="P554" s="200"/>
      <c r="Q554" s="25"/>
      <c r="R554" s="99"/>
      <c r="S554" s="99"/>
      <c r="T554" s="99"/>
      <c r="U554" s="99"/>
      <c r="V554" s="99"/>
      <c r="W554" s="99"/>
      <c r="X554" s="99"/>
      <c r="Y554" s="99"/>
      <c r="Z554" s="99"/>
      <c r="AA554" s="99"/>
      <c r="AB554" s="99"/>
      <c r="AC554" s="99"/>
      <c r="AD554" s="99"/>
      <c r="AE554" s="99"/>
      <c r="AF554" s="99"/>
      <c r="AG554" s="99"/>
      <c r="AH554" s="99"/>
      <c r="AI554" s="99"/>
      <c r="AJ554" s="99"/>
      <c r="AK554" s="99"/>
      <c r="AL554" s="99"/>
      <c r="AM554" s="99"/>
      <c r="AN554" s="99"/>
      <c r="AO554" s="39"/>
    </row>
    <row r="555" spans="1:41" s="40" customFormat="1" x14ac:dyDescent="0.35">
      <c r="A555" s="25"/>
      <c r="B555" s="1123"/>
      <c r="C555" s="1166" t="s">
        <v>106</v>
      </c>
      <c r="D555" s="369"/>
      <c r="E555" s="353"/>
      <c r="F555" s="372"/>
      <c r="G555" s="1127">
        <v>1</v>
      </c>
      <c r="H555" s="420"/>
      <c r="I555" s="421"/>
      <c r="J555" s="422"/>
      <c r="K555" s="307"/>
      <c r="L555" s="308"/>
      <c r="M555" s="423"/>
      <c r="N555" s="308"/>
      <c r="O555" s="453" t="s">
        <v>106</v>
      </c>
      <c r="P555" s="310"/>
      <c r="Q555" s="25"/>
      <c r="R555" s="99"/>
      <c r="S555" s="99"/>
      <c r="T555" s="99"/>
      <c r="U555" s="99"/>
      <c r="V555" s="99"/>
      <c r="W555" s="99"/>
      <c r="X555" s="99"/>
      <c r="Y555" s="99"/>
      <c r="Z555" s="99"/>
      <c r="AA555" s="99"/>
      <c r="AB555" s="99"/>
      <c r="AC555" s="99"/>
      <c r="AD555" s="99"/>
      <c r="AE555" s="99"/>
      <c r="AF555" s="99"/>
      <c r="AG555" s="99"/>
      <c r="AH555" s="99"/>
      <c r="AI555" s="99"/>
      <c r="AJ555" s="99"/>
      <c r="AK555" s="99"/>
      <c r="AL555" s="99"/>
      <c r="AM555" s="99"/>
      <c r="AN555" s="99"/>
      <c r="AO555" s="39"/>
    </row>
    <row r="556" spans="1:41" s="40" customFormat="1" ht="15" thickBot="1" x14ac:dyDescent="0.4">
      <c r="A556" s="25"/>
      <c r="B556" s="1124"/>
      <c r="C556" s="1168"/>
      <c r="D556" s="371"/>
      <c r="E556" s="357"/>
      <c r="F556" s="374"/>
      <c r="G556" s="1128"/>
      <c r="H556" s="335"/>
      <c r="I556" s="196"/>
      <c r="J556" s="235"/>
      <c r="K556" s="204"/>
      <c r="L556" s="198"/>
      <c r="M556" s="341"/>
      <c r="N556" s="198"/>
      <c r="O556" s="445" t="s">
        <v>106</v>
      </c>
      <c r="P556" s="200"/>
      <c r="Q556" s="25"/>
      <c r="R556" s="99"/>
      <c r="S556" s="99"/>
      <c r="T556" s="99"/>
      <c r="U556" s="99"/>
      <c r="V556" s="99"/>
      <c r="W556" s="99"/>
      <c r="X556" s="99"/>
      <c r="Y556" s="99"/>
      <c r="Z556" s="99"/>
      <c r="AA556" s="99"/>
      <c r="AB556" s="99"/>
      <c r="AC556" s="99"/>
      <c r="AD556" s="99"/>
      <c r="AE556" s="99"/>
      <c r="AF556" s="99"/>
      <c r="AG556" s="99"/>
      <c r="AH556" s="99"/>
      <c r="AI556" s="99"/>
      <c r="AJ556" s="99"/>
      <c r="AK556" s="99"/>
      <c r="AL556" s="99"/>
      <c r="AM556" s="99"/>
      <c r="AN556" s="99"/>
      <c r="AO556" s="39"/>
    </row>
    <row r="557" spans="1:41" x14ac:dyDescent="0.35">
      <c r="A557" s="1"/>
      <c r="B557" s="1"/>
      <c r="C557" s="150"/>
      <c r="D557" s="8"/>
      <c r="E557" s="8"/>
      <c r="F557" s="8"/>
      <c r="G557" s="127"/>
      <c r="H557" s="126"/>
      <c r="I557" s="126"/>
      <c r="J557" s="126"/>
      <c r="K557" s="8"/>
      <c r="L557" s="8"/>
      <c r="M557" s="126"/>
      <c r="N557" s="8"/>
      <c r="O557" s="126"/>
      <c r="P557" s="126"/>
      <c r="Q557" s="1"/>
      <c r="R557" s="4"/>
      <c r="S557" s="4"/>
      <c r="T557" s="4"/>
      <c r="U557" s="4"/>
      <c r="V557" s="4"/>
      <c r="W557" s="4"/>
      <c r="X557" s="4"/>
      <c r="Y557" s="4"/>
      <c r="Z557" s="4"/>
      <c r="AA557" s="4"/>
      <c r="AB557" s="4"/>
      <c r="AC557" s="4"/>
      <c r="AD557" s="4"/>
      <c r="AE557" s="4"/>
      <c r="AF557" s="4"/>
      <c r="AG557" s="4"/>
      <c r="AH557" s="4"/>
      <c r="AI557" s="4"/>
      <c r="AJ557" s="4"/>
      <c r="AK557" s="4"/>
      <c r="AL557" s="4"/>
      <c r="AM557" s="4"/>
      <c r="AN557" s="4"/>
      <c r="AO557" s="3"/>
    </row>
    <row r="558" spans="1:41" x14ac:dyDescent="0.35">
      <c r="A558" s="1"/>
      <c r="B558" s="1"/>
      <c r="C558" s="150"/>
      <c r="D558" s="8"/>
      <c r="E558" s="8"/>
      <c r="F558" s="8"/>
      <c r="G558" s="127"/>
      <c r="H558" s="126"/>
      <c r="I558" s="126"/>
      <c r="J558" s="126"/>
      <c r="K558" s="8"/>
      <c r="L558" s="8"/>
      <c r="M558" s="126"/>
      <c r="N558" s="8"/>
      <c r="O558" s="126"/>
      <c r="P558" s="126"/>
      <c r="Q558" s="1"/>
      <c r="R558" s="4"/>
      <c r="S558" s="4"/>
      <c r="T558" s="4"/>
      <c r="U558" s="4"/>
      <c r="V558" s="4"/>
      <c r="W558" s="4"/>
      <c r="X558" s="4"/>
      <c r="Y558" s="4"/>
      <c r="Z558" s="4"/>
      <c r="AA558" s="4"/>
      <c r="AB558" s="4"/>
      <c r="AC558" s="4"/>
      <c r="AD558" s="4"/>
      <c r="AE558" s="4"/>
      <c r="AF558" s="4"/>
      <c r="AG558" s="4"/>
      <c r="AH558" s="4"/>
      <c r="AI558" s="4"/>
      <c r="AJ558" s="4"/>
      <c r="AK558" s="4"/>
      <c r="AL558" s="4"/>
      <c r="AM558" s="4"/>
      <c r="AN558" s="4"/>
      <c r="AO558" s="3"/>
    </row>
    <row r="559" spans="1:41" x14ac:dyDescent="0.35">
      <c r="A559" s="1"/>
      <c r="B559" s="1"/>
      <c r="C559" s="150"/>
      <c r="D559" s="8"/>
      <c r="E559" s="8"/>
      <c r="F559" s="8"/>
      <c r="G559" s="127"/>
      <c r="H559" s="126"/>
      <c r="I559" s="126"/>
      <c r="J559" s="126"/>
      <c r="K559" s="8"/>
      <c r="L559" s="8"/>
      <c r="M559" s="126"/>
      <c r="N559" s="8"/>
      <c r="O559" s="126"/>
      <c r="P559" s="126"/>
      <c r="Q559" s="1"/>
      <c r="R559" s="4"/>
      <c r="S559" s="4"/>
      <c r="T559" s="4"/>
      <c r="U559" s="4"/>
      <c r="V559" s="4"/>
      <c r="W559" s="4"/>
      <c r="X559" s="4"/>
      <c r="Y559" s="4"/>
      <c r="Z559" s="4"/>
      <c r="AA559" s="4"/>
      <c r="AB559" s="4"/>
      <c r="AC559" s="4"/>
      <c r="AD559" s="4"/>
      <c r="AE559" s="4"/>
      <c r="AF559" s="4"/>
      <c r="AG559" s="4"/>
      <c r="AH559" s="4"/>
      <c r="AI559" s="4"/>
      <c r="AJ559" s="4"/>
      <c r="AK559" s="4"/>
      <c r="AL559" s="4"/>
      <c r="AM559" s="4"/>
      <c r="AN559" s="4"/>
      <c r="AO559" s="3"/>
    </row>
    <row r="560" spans="1:41" x14ac:dyDescent="0.35">
      <c r="A560" s="1"/>
      <c r="B560" s="1"/>
      <c r="C560" s="150"/>
      <c r="D560" s="8"/>
      <c r="E560" s="8"/>
      <c r="F560" s="8"/>
      <c r="G560" s="127"/>
      <c r="H560" s="126"/>
      <c r="I560" s="126"/>
      <c r="J560" s="126"/>
      <c r="K560" s="8"/>
      <c r="L560" s="8"/>
      <c r="M560" s="126"/>
      <c r="N560" s="8"/>
      <c r="O560" s="126"/>
      <c r="P560" s="126"/>
      <c r="Q560" s="1"/>
      <c r="R560" s="4"/>
      <c r="S560" s="4"/>
      <c r="T560" s="4"/>
      <c r="U560" s="4"/>
      <c r="V560" s="4"/>
      <c r="W560" s="4"/>
      <c r="X560" s="4"/>
      <c r="Y560" s="4"/>
      <c r="Z560" s="4"/>
      <c r="AA560" s="4"/>
      <c r="AB560" s="4"/>
      <c r="AC560" s="4"/>
      <c r="AD560" s="4"/>
      <c r="AE560" s="4"/>
      <c r="AF560" s="4"/>
      <c r="AG560" s="4"/>
      <c r="AH560" s="4"/>
      <c r="AI560" s="4"/>
      <c r="AJ560" s="4"/>
      <c r="AK560" s="4"/>
      <c r="AL560" s="4"/>
      <c r="AM560" s="4"/>
      <c r="AN560" s="4"/>
      <c r="AO560" s="3"/>
    </row>
    <row r="561" spans="1:41" x14ac:dyDescent="0.35">
      <c r="A561" s="1"/>
      <c r="B561" s="1"/>
      <c r="C561" s="150"/>
      <c r="D561" s="8"/>
      <c r="E561" s="8"/>
      <c r="F561" s="8"/>
      <c r="G561" s="127"/>
      <c r="H561" s="126"/>
      <c r="I561" s="126"/>
      <c r="J561" s="126"/>
      <c r="K561" s="8"/>
      <c r="L561" s="8"/>
      <c r="M561" s="126"/>
      <c r="N561" s="8"/>
      <c r="O561" s="126"/>
      <c r="P561" s="126"/>
      <c r="Q561" s="1"/>
      <c r="R561" s="4"/>
      <c r="S561" s="4"/>
      <c r="T561" s="4"/>
      <c r="U561" s="4"/>
      <c r="V561" s="4"/>
      <c r="W561" s="4"/>
      <c r="X561" s="4"/>
      <c r="Y561" s="4"/>
      <c r="Z561" s="4"/>
      <c r="AA561" s="4"/>
      <c r="AB561" s="4"/>
      <c r="AC561" s="4"/>
      <c r="AD561" s="4"/>
      <c r="AE561" s="4"/>
      <c r="AF561" s="4"/>
      <c r="AG561" s="4"/>
      <c r="AH561" s="4"/>
      <c r="AI561" s="4"/>
      <c r="AJ561" s="4"/>
      <c r="AK561" s="4"/>
      <c r="AL561" s="4"/>
      <c r="AM561" s="4"/>
      <c r="AN561" s="4"/>
      <c r="AO561" s="3"/>
    </row>
    <row r="562" spans="1:41" x14ac:dyDescent="0.35">
      <c r="A562" s="1"/>
      <c r="B562" s="1"/>
      <c r="C562" s="150"/>
      <c r="D562" s="8"/>
      <c r="E562" s="8"/>
      <c r="F562" s="8"/>
      <c r="G562" s="127"/>
      <c r="H562" s="126"/>
      <c r="I562" s="126"/>
      <c r="J562" s="126"/>
      <c r="K562" s="8"/>
      <c r="L562" s="8"/>
      <c r="M562" s="126"/>
      <c r="N562" s="8"/>
      <c r="O562" s="126"/>
      <c r="P562" s="126"/>
      <c r="Q562" s="1"/>
      <c r="R562" s="4"/>
      <c r="S562" s="4"/>
      <c r="T562" s="4"/>
      <c r="U562" s="4"/>
      <c r="V562" s="4"/>
      <c r="W562" s="4"/>
      <c r="X562" s="4"/>
      <c r="Y562" s="4"/>
      <c r="Z562" s="4"/>
      <c r="AA562" s="4"/>
      <c r="AB562" s="4"/>
      <c r="AC562" s="4"/>
      <c r="AD562" s="4"/>
      <c r="AE562" s="4"/>
      <c r="AF562" s="4"/>
      <c r="AG562" s="4"/>
      <c r="AH562" s="4"/>
      <c r="AI562" s="4"/>
      <c r="AJ562" s="4"/>
      <c r="AK562" s="4"/>
      <c r="AL562" s="4"/>
      <c r="AM562" s="4"/>
      <c r="AN562" s="4"/>
      <c r="AO562" s="3"/>
    </row>
    <row r="563" spans="1:41" x14ac:dyDescent="0.35">
      <c r="A563" s="8"/>
      <c r="B563" s="8"/>
      <c r="C563" s="153"/>
      <c r="D563" s="8"/>
      <c r="E563" s="8"/>
      <c r="F563" s="8"/>
      <c r="G563" s="127"/>
      <c r="H563" s="126"/>
      <c r="I563" s="126"/>
      <c r="J563" s="126"/>
      <c r="K563" s="8"/>
      <c r="L563" s="8"/>
      <c r="M563" s="126"/>
      <c r="N563" s="8"/>
      <c r="O563" s="126"/>
      <c r="P563" s="126"/>
      <c r="Q563" s="8"/>
      <c r="R563" s="13"/>
      <c r="S563" s="4"/>
      <c r="T563" s="4"/>
      <c r="U563" s="4"/>
      <c r="V563" s="4"/>
      <c r="W563" s="4"/>
      <c r="X563" s="4"/>
      <c r="Y563" s="4"/>
      <c r="Z563" s="4"/>
      <c r="AA563" s="4"/>
      <c r="AB563" s="4"/>
      <c r="AC563" s="4"/>
      <c r="AD563" s="4"/>
      <c r="AE563" s="4"/>
      <c r="AF563" s="4"/>
      <c r="AG563" s="4"/>
      <c r="AH563" s="4"/>
      <c r="AI563" s="4"/>
      <c r="AJ563" s="4"/>
      <c r="AK563" s="4"/>
      <c r="AL563" s="4"/>
      <c r="AM563" s="4"/>
      <c r="AN563" s="4"/>
      <c r="AO563" s="3"/>
    </row>
    <row r="564" spans="1:41" x14ac:dyDescent="0.35">
      <c r="A564" s="8"/>
      <c r="B564" s="8"/>
      <c r="C564" s="153"/>
      <c r="D564" s="8"/>
      <c r="E564" s="8"/>
      <c r="F564" s="8"/>
      <c r="G564" s="127"/>
      <c r="H564" s="126"/>
      <c r="I564" s="126"/>
      <c r="J564" s="126"/>
      <c r="K564" s="8"/>
      <c r="L564" s="8"/>
      <c r="M564" s="126"/>
      <c r="N564" s="8"/>
      <c r="O564" s="126"/>
      <c r="P564" s="126"/>
      <c r="Q564" s="8"/>
      <c r="R564" s="13"/>
      <c r="S564" s="6"/>
      <c r="T564" s="6"/>
      <c r="U564" s="6"/>
      <c r="V564" s="6"/>
      <c r="W564" s="6"/>
      <c r="X564" s="6"/>
      <c r="Y564" s="6"/>
      <c r="Z564" s="6"/>
      <c r="AA564" s="6"/>
      <c r="AB564" s="6"/>
      <c r="AC564" s="6"/>
      <c r="AD564" s="6"/>
      <c r="AE564" s="6"/>
      <c r="AF564" s="6"/>
      <c r="AG564" s="6"/>
      <c r="AH564" s="6"/>
      <c r="AI564" s="6"/>
      <c r="AJ564" s="6"/>
      <c r="AK564" s="6"/>
      <c r="AL564" s="6"/>
      <c r="AM564" s="6"/>
      <c r="AN564" s="6"/>
      <c r="AO564" s="126"/>
    </row>
    <row r="565" spans="1:41" x14ac:dyDescent="0.35">
      <c r="A565" s="8"/>
      <c r="B565" s="8"/>
      <c r="C565" s="153"/>
      <c r="D565" s="8"/>
      <c r="E565" s="8"/>
      <c r="F565" s="8"/>
      <c r="G565" s="127"/>
      <c r="H565" s="126"/>
      <c r="I565" s="126"/>
      <c r="J565" s="126"/>
      <c r="K565" s="8"/>
      <c r="L565" s="8"/>
      <c r="M565" s="126"/>
      <c r="N565" s="8"/>
      <c r="O565" s="126"/>
      <c r="P565" s="126"/>
      <c r="Q565" s="8"/>
      <c r="R565" s="13"/>
      <c r="S565" s="6"/>
      <c r="T565" s="6"/>
      <c r="U565" s="6"/>
      <c r="V565" s="6"/>
      <c r="W565" s="6"/>
      <c r="X565" s="6"/>
      <c r="Y565" s="6"/>
      <c r="Z565" s="6"/>
      <c r="AA565" s="6"/>
      <c r="AB565" s="6"/>
      <c r="AC565" s="6"/>
      <c r="AD565" s="6"/>
      <c r="AE565" s="6"/>
      <c r="AF565" s="6"/>
      <c r="AG565" s="6"/>
      <c r="AH565" s="6"/>
      <c r="AI565" s="6"/>
      <c r="AJ565" s="6"/>
      <c r="AK565" s="6"/>
      <c r="AL565" s="6"/>
      <c r="AM565" s="6"/>
      <c r="AN565" s="6"/>
      <c r="AO565" s="126"/>
    </row>
    <row r="566" spans="1:41" x14ac:dyDescent="0.35">
      <c r="A566" s="8"/>
      <c r="B566" s="8"/>
      <c r="C566" s="153"/>
      <c r="D566" s="8"/>
      <c r="E566" s="8"/>
      <c r="F566" s="8"/>
      <c r="G566" s="127"/>
      <c r="H566" s="126"/>
      <c r="I566" s="126"/>
      <c r="J566" s="126"/>
      <c r="K566" s="8"/>
      <c r="L566" s="8"/>
      <c r="M566" s="126"/>
      <c r="N566" s="8"/>
      <c r="O566" s="126"/>
      <c r="P566" s="126"/>
      <c r="Q566" s="8"/>
      <c r="R566" s="13"/>
      <c r="S566" s="6"/>
      <c r="T566" s="6"/>
      <c r="U566" s="6"/>
      <c r="V566" s="6"/>
      <c r="W566" s="6"/>
      <c r="X566" s="6"/>
      <c r="Y566" s="6"/>
      <c r="Z566" s="6"/>
      <c r="AA566" s="6"/>
      <c r="AB566" s="6"/>
      <c r="AC566" s="6"/>
      <c r="AD566" s="6"/>
      <c r="AE566" s="6"/>
      <c r="AF566" s="6"/>
      <c r="AG566" s="6"/>
      <c r="AH566" s="6"/>
      <c r="AI566" s="6"/>
      <c r="AJ566" s="6"/>
      <c r="AK566" s="6"/>
      <c r="AL566" s="6"/>
      <c r="AM566" s="6"/>
      <c r="AN566" s="6"/>
      <c r="AO566" s="126"/>
    </row>
    <row r="567" spans="1:41" x14ac:dyDescent="0.35">
      <c r="A567" s="8"/>
      <c r="B567" s="8"/>
      <c r="C567" s="153"/>
      <c r="D567" s="8"/>
      <c r="E567" s="8"/>
      <c r="F567" s="8"/>
      <c r="G567" s="127"/>
      <c r="H567" s="126"/>
      <c r="I567" s="126"/>
      <c r="J567" s="126"/>
      <c r="K567" s="8"/>
      <c r="L567" s="8"/>
      <c r="M567" s="126"/>
      <c r="N567" s="8"/>
      <c r="O567" s="126"/>
      <c r="P567" s="126"/>
      <c r="Q567" s="8"/>
      <c r="R567" s="13"/>
      <c r="S567" s="6"/>
      <c r="T567" s="6"/>
      <c r="U567" s="6"/>
      <c r="V567" s="6"/>
      <c r="W567" s="6"/>
      <c r="X567" s="6"/>
      <c r="Y567" s="6"/>
      <c r="Z567" s="6"/>
      <c r="AA567" s="6"/>
      <c r="AB567" s="6"/>
      <c r="AC567" s="6"/>
      <c r="AD567" s="6"/>
      <c r="AE567" s="6"/>
      <c r="AF567" s="6"/>
      <c r="AG567" s="6"/>
      <c r="AH567" s="6"/>
      <c r="AI567" s="6"/>
      <c r="AJ567" s="6"/>
      <c r="AK567" s="6"/>
      <c r="AL567" s="6"/>
      <c r="AM567" s="6"/>
      <c r="AN567" s="6"/>
      <c r="AO567" s="126"/>
    </row>
    <row r="568" spans="1:41" x14ac:dyDescent="0.35">
      <c r="A568" s="8"/>
      <c r="B568" s="8"/>
      <c r="C568" s="153"/>
      <c r="D568" s="8"/>
      <c r="E568" s="8"/>
      <c r="F568" s="8"/>
      <c r="G568" s="127"/>
      <c r="H568" s="126"/>
      <c r="I568" s="126"/>
      <c r="J568" s="126"/>
      <c r="K568" s="8"/>
      <c r="L568" s="8"/>
      <c r="M568" s="126"/>
      <c r="N568" s="8"/>
      <c r="O568" s="126"/>
      <c r="P568" s="126"/>
      <c r="Q568" s="8"/>
      <c r="R568" s="13"/>
      <c r="S568" s="6"/>
      <c r="T568" s="6"/>
      <c r="U568" s="6"/>
      <c r="V568" s="6"/>
      <c r="W568" s="6"/>
      <c r="X568" s="6"/>
      <c r="Y568" s="6"/>
      <c r="Z568" s="6"/>
      <c r="AA568" s="6"/>
      <c r="AB568" s="6"/>
      <c r="AC568" s="6"/>
      <c r="AD568" s="6"/>
      <c r="AE568" s="6"/>
      <c r="AF568" s="6"/>
      <c r="AG568" s="6"/>
      <c r="AH568" s="6"/>
      <c r="AI568" s="6"/>
      <c r="AJ568" s="6"/>
      <c r="AK568" s="6"/>
      <c r="AL568" s="6"/>
      <c r="AM568" s="6"/>
      <c r="AN568" s="6"/>
      <c r="AO568" s="126"/>
    </row>
    <row r="569" spans="1:41" x14ac:dyDescent="0.35">
      <c r="A569" s="8"/>
      <c r="B569" s="8"/>
      <c r="C569" s="153"/>
      <c r="D569" s="8"/>
      <c r="E569" s="8"/>
      <c r="F569" s="8"/>
      <c r="G569" s="127"/>
      <c r="H569" s="126"/>
      <c r="I569" s="126"/>
      <c r="J569" s="126"/>
      <c r="K569" s="8"/>
      <c r="L569" s="8"/>
      <c r="M569" s="126"/>
      <c r="N569" s="8"/>
      <c r="O569" s="126"/>
      <c r="P569" s="126"/>
      <c r="Q569" s="8"/>
      <c r="R569" s="13"/>
      <c r="S569" s="6"/>
      <c r="T569" s="6"/>
      <c r="U569" s="6"/>
      <c r="V569" s="6"/>
      <c r="W569" s="6"/>
      <c r="X569" s="6"/>
      <c r="Y569" s="6"/>
      <c r="Z569" s="6"/>
      <c r="AA569" s="6"/>
      <c r="AB569" s="6"/>
      <c r="AC569" s="6"/>
      <c r="AD569" s="6"/>
      <c r="AE569" s="6"/>
      <c r="AF569" s="6"/>
      <c r="AG569" s="6"/>
      <c r="AH569" s="6"/>
      <c r="AI569" s="6"/>
      <c r="AJ569" s="6"/>
      <c r="AK569" s="6"/>
      <c r="AL569" s="6"/>
      <c r="AM569" s="6"/>
      <c r="AN569" s="6"/>
      <c r="AO569" s="126"/>
    </row>
    <row r="570" spans="1:41" x14ac:dyDescent="0.35">
      <c r="A570" s="8"/>
      <c r="B570" s="8"/>
      <c r="C570" s="153"/>
      <c r="D570" s="8"/>
      <c r="E570" s="8"/>
      <c r="F570" s="8"/>
      <c r="G570" s="127"/>
      <c r="H570" s="126"/>
      <c r="I570" s="126"/>
      <c r="J570" s="126"/>
      <c r="K570" s="8"/>
      <c r="L570" s="8"/>
      <c r="M570" s="126"/>
      <c r="N570" s="8"/>
      <c r="O570" s="126"/>
      <c r="P570" s="126"/>
      <c r="Q570" s="8"/>
      <c r="R570" s="13"/>
      <c r="S570" s="128" t="str">
        <f>K7</f>
        <v>F: £40m+</v>
      </c>
      <c r="T570" s="6"/>
      <c r="U570" s="6"/>
      <c r="V570" s="6"/>
      <c r="W570" s="6"/>
      <c r="X570" s="6"/>
      <c r="Y570" s="6"/>
      <c r="Z570" s="6"/>
      <c r="AA570" s="6"/>
      <c r="AB570" s="6"/>
      <c r="AC570" s="6"/>
      <c r="AD570" s="6"/>
      <c r="AE570" s="6"/>
      <c r="AF570" s="6"/>
      <c r="AG570" s="6"/>
      <c r="AH570" s="6"/>
      <c r="AI570" s="6"/>
      <c r="AJ570" s="6"/>
      <c r="AK570" s="6"/>
      <c r="AL570" s="6"/>
      <c r="AM570" s="6"/>
      <c r="AN570" s="6"/>
      <c r="AO570" s="126"/>
    </row>
    <row r="571" spans="1:41" x14ac:dyDescent="0.35">
      <c r="A571" s="8"/>
      <c r="B571" s="8"/>
      <c r="C571" s="153"/>
      <c r="D571" s="8"/>
      <c r="E571" s="8"/>
      <c r="F571" s="8"/>
      <c r="G571" s="127"/>
      <c r="H571" s="126"/>
      <c r="I571" s="126"/>
      <c r="J571" s="126"/>
      <c r="K571" s="8"/>
      <c r="L571" s="8"/>
      <c r="M571" s="126"/>
      <c r="N571" s="8"/>
      <c r="O571" s="126"/>
      <c r="P571" s="126"/>
      <c r="Q571" s="8"/>
      <c r="R571" s="13"/>
      <c r="S571" s="6"/>
      <c r="T571" s="6"/>
      <c r="U571" s="6"/>
      <c r="V571" s="6"/>
      <c r="W571" s="6"/>
      <c r="X571" s="6"/>
      <c r="Y571" s="6"/>
      <c r="Z571" s="6"/>
      <c r="AA571" s="6"/>
      <c r="AB571" s="6"/>
      <c r="AC571" s="6"/>
      <c r="AD571" s="6"/>
      <c r="AE571" s="6"/>
      <c r="AF571" s="6"/>
      <c r="AG571" s="6"/>
      <c r="AH571" s="6"/>
      <c r="AI571" s="6"/>
      <c r="AJ571" s="6"/>
      <c r="AK571" s="6"/>
      <c r="AL571" s="6"/>
      <c r="AM571" s="6"/>
      <c r="AN571" s="6"/>
      <c r="AO571" s="126"/>
    </row>
    <row r="572" spans="1:41" x14ac:dyDescent="0.35">
      <c r="A572" s="8"/>
      <c r="B572" s="8"/>
      <c r="C572" s="153"/>
      <c r="D572" s="8"/>
      <c r="E572" s="8"/>
      <c r="F572" s="8"/>
      <c r="G572" s="127"/>
      <c r="H572" s="126"/>
      <c r="I572" s="126"/>
      <c r="J572" s="126"/>
      <c r="K572" s="8"/>
      <c r="L572" s="8"/>
      <c r="M572" s="126"/>
      <c r="N572" s="8"/>
      <c r="O572" s="126"/>
      <c r="P572" s="126"/>
      <c r="Q572" s="8"/>
      <c r="R572" s="13"/>
      <c r="S572" s="6"/>
      <c r="T572" s="6"/>
      <c r="U572" s="6"/>
      <c r="V572" s="6"/>
      <c r="W572" s="6"/>
      <c r="X572" s="6"/>
      <c r="Y572" s="6"/>
      <c r="Z572" s="6"/>
      <c r="AA572" s="6"/>
      <c r="AB572" s="6"/>
      <c r="AC572" s="6"/>
      <c r="AD572" s="6"/>
      <c r="AE572" s="6"/>
      <c r="AF572" s="6"/>
      <c r="AG572" s="6"/>
      <c r="AH572" s="6"/>
      <c r="AI572" s="6"/>
      <c r="AJ572" s="6"/>
      <c r="AK572" s="6"/>
      <c r="AL572" s="6"/>
      <c r="AM572" s="6"/>
      <c r="AN572" s="6"/>
      <c r="AO572" s="126"/>
    </row>
    <row r="573" spans="1:41" x14ac:dyDescent="0.35">
      <c r="A573" s="8"/>
      <c r="B573" s="8"/>
      <c r="C573" s="153"/>
      <c r="D573" s="8"/>
      <c r="E573" s="8"/>
      <c r="F573" s="8"/>
      <c r="G573" s="127"/>
      <c r="H573" s="126"/>
      <c r="I573" s="126"/>
      <c r="J573" s="126"/>
      <c r="K573" s="8"/>
      <c r="L573" s="8"/>
      <c r="M573" s="126"/>
      <c r="N573" s="8"/>
      <c r="O573" s="126"/>
      <c r="P573" s="126"/>
      <c r="Q573" s="8"/>
      <c r="R573" s="13"/>
      <c r="S573" s="6"/>
      <c r="T573" s="6"/>
      <c r="U573" s="6"/>
      <c r="V573" s="6"/>
      <c r="W573" s="6"/>
      <c r="X573" s="6"/>
      <c r="Y573" s="6"/>
      <c r="Z573" s="6"/>
      <c r="AA573" s="6"/>
      <c r="AB573" s="6"/>
      <c r="AC573" s="6"/>
      <c r="AD573" s="6"/>
      <c r="AE573" s="6"/>
      <c r="AF573" s="6"/>
      <c r="AG573" s="6"/>
      <c r="AH573" s="6"/>
      <c r="AI573" s="6"/>
      <c r="AJ573" s="6"/>
      <c r="AK573" s="6"/>
      <c r="AL573" s="6"/>
      <c r="AM573" s="6"/>
      <c r="AN573" s="6"/>
      <c r="AO573" s="126"/>
    </row>
    <row r="574" spans="1:41" x14ac:dyDescent="0.35">
      <c r="A574" s="8"/>
      <c r="B574" s="8"/>
      <c r="C574" s="153"/>
      <c r="D574" s="8"/>
      <c r="E574" s="8"/>
      <c r="F574" s="8"/>
      <c r="G574" s="127"/>
      <c r="H574" s="126"/>
      <c r="I574" s="126"/>
      <c r="J574" s="126"/>
      <c r="K574" s="8"/>
      <c r="L574" s="8"/>
      <c r="M574" s="126"/>
      <c r="N574" s="8"/>
      <c r="O574" s="126"/>
      <c r="P574" s="126"/>
      <c r="Q574" s="8"/>
      <c r="S574" s="6"/>
      <c r="T574" s="6"/>
      <c r="U574" s="6"/>
      <c r="V574" s="6"/>
      <c r="W574" s="6"/>
      <c r="X574" s="6"/>
      <c r="Y574" s="6"/>
      <c r="Z574" s="6"/>
      <c r="AA574" s="6"/>
      <c r="AB574" s="6"/>
      <c r="AC574" s="6"/>
      <c r="AD574" s="6"/>
      <c r="AE574" s="6"/>
      <c r="AF574" s="6"/>
      <c r="AG574" s="6"/>
      <c r="AH574" s="6"/>
      <c r="AI574" s="6"/>
      <c r="AJ574" s="6"/>
      <c r="AK574" s="6"/>
      <c r="AL574" s="6"/>
      <c r="AM574" s="6"/>
      <c r="AN574" s="6"/>
      <c r="AO574" s="126"/>
    </row>
    <row r="575" spans="1:41" ht="15" thickBot="1" x14ac:dyDescent="0.4">
      <c r="B575"/>
      <c r="S575" s="1110" t="s">
        <v>576</v>
      </c>
      <c r="T575" s="1110"/>
      <c r="U575" s="1110"/>
      <c r="V575" s="1110"/>
      <c r="W575" s="1110"/>
      <c r="X575" s="1110"/>
      <c r="Y575" s="1110"/>
      <c r="Z575" s="1110"/>
      <c r="AA575" s="1110"/>
      <c r="AB575" s="1110"/>
      <c r="AC575" s="1110"/>
      <c r="AD575" s="1110"/>
      <c r="AE575" s="1110"/>
      <c r="AF575" s="1110"/>
      <c r="AG575" s="1110"/>
      <c r="AH575" s="1110"/>
      <c r="AI575" s="1110"/>
      <c r="AJ575" s="1110"/>
      <c r="AK575" s="1110"/>
      <c r="AL575" s="1110"/>
      <c r="AM575" s="1110"/>
      <c r="AN575" s="1110"/>
    </row>
    <row r="576" spans="1:41" ht="26.5" thickBot="1" x14ac:dyDescent="0.4">
      <c r="B576"/>
      <c r="R576" s="132" t="s">
        <v>7</v>
      </c>
      <c r="S576" s="133" t="s">
        <v>577</v>
      </c>
      <c r="T576" s="133" t="s">
        <v>16</v>
      </c>
      <c r="U576" s="133" t="s">
        <v>18</v>
      </c>
      <c r="V576" s="133" t="s">
        <v>20</v>
      </c>
      <c r="W576" s="133" t="s">
        <v>24</v>
      </c>
      <c r="X576" s="133" t="s">
        <v>25</v>
      </c>
      <c r="Y576" s="133" t="s">
        <v>28</v>
      </c>
      <c r="Z576" s="133" t="s">
        <v>29</v>
      </c>
      <c r="AA576" s="133" t="s">
        <v>31</v>
      </c>
      <c r="AB576" s="133" t="s">
        <v>29</v>
      </c>
      <c r="AC576" s="133" t="s">
        <v>34</v>
      </c>
      <c r="AD576" s="133" t="s">
        <v>36</v>
      </c>
      <c r="AE576" s="133" t="s">
        <v>37</v>
      </c>
      <c r="AF576" s="133" t="s">
        <v>39</v>
      </c>
      <c r="AG576" s="133" t="s">
        <v>40</v>
      </c>
      <c r="AH576" s="133" t="s">
        <v>41</v>
      </c>
      <c r="AI576" s="133" t="s">
        <v>43</v>
      </c>
      <c r="AJ576" s="133" t="s">
        <v>45</v>
      </c>
      <c r="AK576" s="133" t="s">
        <v>48</v>
      </c>
      <c r="AL576" s="133" t="s">
        <v>50</v>
      </c>
      <c r="AM576" s="133" t="s">
        <v>52</v>
      </c>
      <c r="AN576" s="134" t="s">
        <v>54</v>
      </c>
    </row>
    <row r="577" spans="2:41" x14ac:dyDescent="0.35">
      <c r="B577"/>
      <c r="G577" s="93"/>
      <c r="H577"/>
      <c r="I577"/>
      <c r="J577"/>
      <c r="M577"/>
      <c r="P577"/>
      <c r="R577" s="135" t="s">
        <v>578</v>
      </c>
      <c r="S577" s="136" t="s">
        <v>579</v>
      </c>
      <c r="T577" s="137" t="s">
        <v>580</v>
      </c>
      <c r="U577" s="137" t="s">
        <v>580</v>
      </c>
      <c r="V577" s="137" t="s">
        <v>580</v>
      </c>
      <c r="W577" s="137" t="s">
        <v>580</v>
      </c>
      <c r="X577" s="137" t="s">
        <v>580</v>
      </c>
      <c r="Y577" s="137" t="s">
        <v>580</v>
      </c>
      <c r="Z577" s="137" t="s">
        <v>580</v>
      </c>
      <c r="AA577" s="137" t="s">
        <v>580</v>
      </c>
      <c r="AB577" s="137" t="s">
        <v>580</v>
      </c>
      <c r="AC577" s="137" t="s">
        <v>580</v>
      </c>
      <c r="AD577" s="137" t="s">
        <v>580</v>
      </c>
      <c r="AE577" s="137" t="s">
        <v>580</v>
      </c>
      <c r="AF577" s="137" t="s">
        <v>580</v>
      </c>
      <c r="AG577" s="137" t="s">
        <v>580</v>
      </c>
      <c r="AH577" s="137" t="s">
        <v>580</v>
      </c>
      <c r="AI577" s="137" t="s">
        <v>581</v>
      </c>
      <c r="AJ577" s="137" t="s">
        <v>580</v>
      </c>
      <c r="AK577" s="137" t="s">
        <v>580</v>
      </c>
      <c r="AL577" s="137" t="s">
        <v>580</v>
      </c>
      <c r="AM577" s="137" t="s">
        <v>580</v>
      </c>
      <c r="AN577" s="138" t="s">
        <v>580</v>
      </c>
    </row>
    <row r="578" spans="2:41" x14ac:dyDescent="0.35">
      <c r="B578"/>
      <c r="G578" s="93"/>
      <c r="H578"/>
      <c r="I578"/>
      <c r="J578"/>
      <c r="M578"/>
      <c r="P578"/>
      <c r="R578" s="139" t="s">
        <v>582</v>
      </c>
      <c r="S578" s="140" t="s">
        <v>583</v>
      </c>
      <c r="T578" s="141" t="e">
        <f>#REF!</f>
        <v>#REF!</v>
      </c>
      <c r="U578" s="141" t="e">
        <f>#REF!</f>
        <v>#REF!</v>
      </c>
      <c r="V578" s="141" t="e">
        <f>#REF!</f>
        <v>#REF!</v>
      </c>
      <c r="W578" s="141" t="e">
        <f>#REF!</f>
        <v>#REF!</v>
      </c>
      <c r="X578" s="141" t="e">
        <f>#REF!</f>
        <v>#REF!</v>
      </c>
      <c r="Y578" s="141" t="e">
        <f>#REF!</f>
        <v>#REF!</v>
      </c>
      <c r="Z578" s="141" t="e">
        <f>#REF!</f>
        <v>#REF!</v>
      </c>
      <c r="AA578" s="141" t="e">
        <f>#REF!</f>
        <v>#REF!</v>
      </c>
      <c r="AB578" s="141" t="e">
        <f>#REF!</f>
        <v>#REF!</v>
      </c>
      <c r="AC578" s="141" t="e">
        <f>#REF!</f>
        <v>#REF!</v>
      </c>
      <c r="AD578" s="141" t="e">
        <f>#REF!</f>
        <v>#REF!</v>
      </c>
      <c r="AE578" s="141" t="e">
        <f>#REF!</f>
        <v>#REF!</v>
      </c>
      <c r="AF578" s="141" t="e">
        <f>#REF!</f>
        <v>#REF!</v>
      </c>
      <c r="AG578" s="141" t="e">
        <f>#REF!</f>
        <v>#REF!</v>
      </c>
      <c r="AH578" s="141" t="e">
        <f>#REF!</f>
        <v>#REF!</v>
      </c>
      <c r="AI578" s="141" t="e">
        <f>#REF!</f>
        <v>#REF!</v>
      </c>
      <c r="AJ578" s="141" t="e">
        <f>#REF!</f>
        <v>#REF!</v>
      </c>
      <c r="AK578" s="141" t="e">
        <f>#REF!</f>
        <v>#REF!</v>
      </c>
      <c r="AL578" s="141" t="e">
        <f>#REF!</f>
        <v>#REF!</v>
      </c>
      <c r="AM578" s="141" t="e">
        <f>#REF!</f>
        <v>#REF!</v>
      </c>
      <c r="AN578" s="141" t="e">
        <f>#REF!</f>
        <v>#REF!</v>
      </c>
    </row>
    <row r="579" spans="2:41" x14ac:dyDescent="0.35">
      <c r="B579"/>
      <c r="G579" s="93"/>
      <c r="H579"/>
      <c r="I579"/>
      <c r="J579"/>
      <c r="M579"/>
      <c r="P579"/>
      <c r="R579" s="139" t="s">
        <v>584</v>
      </c>
      <c r="S579" s="140" t="s">
        <v>585</v>
      </c>
      <c r="T579" s="141" t="e">
        <f>#REF!</f>
        <v>#REF!</v>
      </c>
      <c r="U579" s="141" t="e">
        <f>#REF!</f>
        <v>#REF!</v>
      </c>
      <c r="V579" s="141" t="e">
        <f>#REF!</f>
        <v>#REF!</v>
      </c>
      <c r="W579" s="141" t="e">
        <f>#REF!</f>
        <v>#REF!</v>
      </c>
      <c r="X579" s="141" t="e">
        <f>#REF!</f>
        <v>#REF!</v>
      </c>
      <c r="Y579" s="141" t="e">
        <f>#REF!</f>
        <v>#REF!</v>
      </c>
      <c r="Z579" s="141" t="e">
        <f>#REF!</f>
        <v>#REF!</v>
      </c>
      <c r="AA579" s="141" t="e">
        <f>#REF!</f>
        <v>#REF!</v>
      </c>
      <c r="AB579" s="141" t="e">
        <f>#REF!</f>
        <v>#REF!</v>
      </c>
      <c r="AC579" s="141" t="e">
        <f>#REF!</f>
        <v>#REF!</v>
      </c>
      <c r="AD579" s="141" t="e">
        <f>#REF!</f>
        <v>#REF!</v>
      </c>
      <c r="AE579" s="141" t="e">
        <f>#REF!</f>
        <v>#REF!</v>
      </c>
      <c r="AF579" s="141" t="e">
        <f>#REF!</f>
        <v>#REF!</v>
      </c>
      <c r="AG579" s="141" t="e">
        <f>#REF!</f>
        <v>#REF!</v>
      </c>
      <c r="AH579" s="141" t="e">
        <f>#REF!</f>
        <v>#REF!</v>
      </c>
      <c r="AI579" s="141" t="e">
        <f>#REF!</f>
        <v>#REF!</v>
      </c>
      <c r="AJ579" s="141" t="e">
        <f>#REF!</f>
        <v>#REF!</v>
      </c>
      <c r="AK579" s="141" t="e">
        <f>#REF!</f>
        <v>#REF!</v>
      </c>
      <c r="AL579" s="141" t="e">
        <f>#REF!</f>
        <v>#REF!</v>
      </c>
      <c r="AM579" s="141" t="e">
        <f>#REF!</f>
        <v>#REF!</v>
      </c>
      <c r="AN579" s="141" t="e">
        <f>#REF!</f>
        <v>#REF!</v>
      </c>
    </row>
    <row r="580" spans="2:41" x14ac:dyDescent="0.35">
      <c r="B580"/>
      <c r="G580" s="93"/>
      <c r="H580"/>
      <c r="I580"/>
      <c r="J580"/>
      <c r="M580"/>
      <c r="P580"/>
      <c r="R580" s="139" t="s">
        <v>586</v>
      </c>
      <c r="S580" s="140" t="s">
        <v>585</v>
      </c>
      <c r="T580" s="141" t="e">
        <f>#REF!</f>
        <v>#REF!</v>
      </c>
      <c r="U580" s="141" t="e">
        <f>#REF!</f>
        <v>#REF!</v>
      </c>
      <c r="V580" s="141" t="e">
        <f>#REF!</f>
        <v>#REF!</v>
      </c>
      <c r="W580" s="141" t="e">
        <f>#REF!</f>
        <v>#REF!</v>
      </c>
      <c r="X580" s="141" t="e">
        <f>#REF!</f>
        <v>#REF!</v>
      </c>
      <c r="Y580" s="141" t="e">
        <f>#REF!</f>
        <v>#REF!</v>
      </c>
      <c r="Z580" s="141" t="e">
        <f>#REF!</f>
        <v>#REF!</v>
      </c>
      <c r="AA580" s="141" t="e">
        <f>#REF!</f>
        <v>#REF!</v>
      </c>
      <c r="AB580" s="141" t="e">
        <f>#REF!</f>
        <v>#REF!</v>
      </c>
      <c r="AC580" s="141" t="e">
        <f>#REF!</f>
        <v>#REF!</v>
      </c>
      <c r="AD580" s="141" t="e">
        <f>#REF!</f>
        <v>#REF!</v>
      </c>
      <c r="AE580" s="141" t="e">
        <f>#REF!</f>
        <v>#REF!</v>
      </c>
      <c r="AF580" s="141" t="e">
        <f>#REF!</f>
        <v>#REF!</v>
      </c>
      <c r="AG580" s="141" t="e">
        <f>#REF!</f>
        <v>#REF!</v>
      </c>
      <c r="AH580" s="141" t="e">
        <f>#REF!</f>
        <v>#REF!</v>
      </c>
      <c r="AI580" s="141" t="e">
        <f>#REF!</f>
        <v>#REF!</v>
      </c>
      <c r="AJ580" s="141" t="e">
        <f>#REF!</f>
        <v>#REF!</v>
      </c>
      <c r="AK580" s="141" t="e">
        <f>#REF!</f>
        <v>#REF!</v>
      </c>
      <c r="AL580" s="141" t="e">
        <f>#REF!</f>
        <v>#REF!</v>
      </c>
      <c r="AM580" s="141" t="e">
        <f>#REF!</f>
        <v>#REF!</v>
      </c>
      <c r="AN580" s="141" t="e">
        <f>#REF!</f>
        <v>#REF!</v>
      </c>
    </row>
    <row r="581" spans="2:41" x14ac:dyDescent="0.35">
      <c r="B581"/>
      <c r="G581" s="93"/>
      <c r="H581"/>
      <c r="I581"/>
      <c r="J581"/>
      <c r="M581"/>
      <c r="P581"/>
      <c r="R581" s="139" t="s">
        <v>587</v>
      </c>
      <c r="S581" s="140" t="s">
        <v>585</v>
      </c>
      <c r="T581" s="141" t="e">
        <f>#REF!</f>
        <v>#REF!</v>
      </c>
      <c r="U581" s="141" t="e">
        <f>#REF!</f>
        <v>#REF!</v>
      </c>
      <c r="V581" s="141" t="e">
        <f>#REF!</f>
        <v>#REF!</v>
      </c>
      <c r="W581" s="141" t="e">
        <f>#REF!</f>
        <v>#REF!</v>
      </c>
      <c r="X581" s="141" t="e">
        <f>#REF!</f>
        <v>#REF!</v>
      </c>
      <c r="Y581" s="141" t="e">
        <f>#REF!</f>
        <v>#REF!</v>
      </c>
      <c r="Z581" s="141" t="e">
        <f>#REF!</f>
        <v>#REF!</v>
      </c>
      <c r="AA581" s="141" t="e">
        <f>#REF!</f>
        <v>#REF!</v>
      </c>
      <c r="AB581" s="141" t="e">
        <f>#REF!</f>
        <v>#REF!</v>
      </c>
      <c r="AC581" s="141" t="e">
        <f>#REF!</f>
        <v>#REF!</v>
      </c>
      <c r="AD581" s="141" t="e">
        <f>#REF!</f>
        <v>#REF!</v>
      </c>
      <c r="AE581" s="141" t="e">
        <f>#REF!</f>
        <v>#REF!</v>
      </c>
      <c r="AF581" s="141" t="e">
        <f>#REF!</f>
        <v>#REF!</v>
      </c>
      <c r="AG581" s="141" t="e">
        <f>#REF!</f>
        <v>#REF!</v>
      </c>
      <c r="AH581" s="141" t="e">
        <f>#REF!</f>
        <v>#REF!</v>
      </c>
      <c r="AI581" s="141" t="e">
        <f>#REF!</f>
        <v>#REF!</v>
      </c>
      <c r="AJ581" s="141" t="e">
        <f>#REF!</f>
        <v>#REF!</v>
      </c>
      <c r="AK581" s="141" t="e">
        <f>#REF!</f>
        <v>#REF!</v>
      </c>
      <c r="AL581" s="141" t="e">
        <f>#REF!</f>
        <v>#REF!</v>
      </c>
      <c r="AM581" s="141" t="e">
        <f>#REF!</f>
        <v>#REF!</v>
      </c>
      <c r="AN581" s="141" t="e">
        <f>#REF!</f>
        <v>#REF!</v>
      </c>
    </row>
    <row r="582" spans="2:41" x14ac:dyDescent="0.35">
      <c r="B582"/>
      <c r="G582" s="93"/>
      <c r="H582"/>
      <c r="I582"/>
      <c r="J582"/>
      <c r="M582"/>
      <c r="P582"/>
      <c r="R582" s="139" t="s">
        <v>588</v>
      </c>
      <c r="S582" s="140" t="s">
        <v>585</v>
      </c>
      <c r="T582" s="141" t="e">
        <f>#REF!</f>
        <v>#REF!</v>
      </c>
      <c r="U582" s="141" t="e">
        <f>#REF!</f>
        <v>#REF!</v>
      </c>
      <c r="V582" s="141" t="e">
        <f>#REF!</f>
        <v>#REF!</v>
      </c>
      <c r="W582" s="141" t="e">
        <f>#REF!</f>
        <v>#REF!</v>
      </c>
      <c r="X582" s="141" t="e">
        <f>#REF!</f>
        <v>#REF!</v>
      </c>
      <c r="Y582" s="141" t="e">
        <f>#REF!</f>
        <v>#REF!</v>
      </c>
      <c r="Z582" s="141" t="e">
        <f>#REF!</f>
        <v>#REF!</v>
      </c>
      <c r="AA582" s="141" t="e">
        <f>#REF!</f>
        <v>#REF!</v>
      </c>
      <c r="AB582" s="141" t="e">
        <f>#REF!</f>
        <v>#REF!</v>
      </c>
      <c r="AC582" s="141" t="e">
        <f>#REF!</f>
        <v>#REF!</v>
      </c>
      <c r="AD582" s="141" t="e">
        <f>#REF!</f>
        <v>#REF!</v>
      </c>
      <c r="AE582" s="141" t="e">
        <f>#REF!</f>
        <v>#REF!</v>
      </c>
      <c r="AF582" s="141" t="e">
        <f>#REF!</f>
        <v>#REF!</v>
      </c>
      <c r="AG582" s="141" t="e">
        <f>#REF!</f>
        <v>#REF!</v>
      </c>
      <c r="AH582" s="141" t="e">
        <f>#REF!</f>
        <v>#REF!</v>
      </c>
      <c r="AI582" s="141" t="e">
        <f>#REF!</f>
        <v>#REF!</v>
      </c>
      <c r="AJ582" s="141" t="e">
        <f>#REF!</f>
        <v>#REF!</v>
      </c>
      <c r="AK582" s="141" t="e">
        <f>#REF!</f>
        <v>#REF!</v>
      </c>
      <c r="AL582" s="141" t="e">
        <f>#REF!</f>
        <v>#REF!</v>
      </c>
      <c r="AM582" s="141" t="e">
        <f>#REF!</f>
        <v>#REF!</v>
      </c>
      <c r="AN582" s="141" t="e">
        <f>#REF!</f>
        <v>#REF!</v>
      </c>
    </row>
    <row r="583" spans="2:41" ht="15" thickBot="1" x14ac:dyDescent="0.4">
      <c r="B583"/>
      <c r="G583" s="93"/>
      <c r="H583"/>
      <c r="I583"/>
      <c r="J583"/>
      <c r="M583"/>
      <c r="P583"/>
      <c r="R583" s="139" t="s">
        <v>589</v>
      </c>
      <c r="S583" s="140" t="s">
        <v>585</v>
      </c>
      <c r="T583" s="141" t="e">
        <f>#REF!</f>
        <v>#REF!</v>
      </c>
      <c r="U583" s="141" t="e">
        <f>#REF!</f>
        <v>#REF!</v>
      </c>
      <c r="V583" s="141" t="e">
        <f>#REF!</f>
        <v>#REF!</v>
      </c>
      <c r="W583" s="141" t="e">
        <f>#REF!</f>
        <v>#REF!</v>
      </c>
      <c r="X583" s="141" t="e">
        <f>#REF!</f>
        <v>#REF!</v>
      </c>
      <c r="Y583" s="141" t="e">
        <f>#REF!</f>
        <v>#REF!</v>
      </c>
      <c r="Z583" s="141" t="e">
        <f>#REF!</f>
        <v>#REF!</v>
      </c>
      <c r="AA583" s="141" t="e">
        <f>#REF!</f>
        <v>#REF!</v>
      </c>
      <c r="AB583" s="141" t="e">
        <f>#REF!</f>
        <v>#REF!</v>
      </c>
      <c r="AC583" s="141" t="e">
        <f>#REF!</f>
        <v>#REF!</v>
      </c>
      <c r="AD583" s="141" t="e">
        <f>#REF!</f>
        <v>#REF!</v>
      </c>
      <c r="AE583" s="141" t="e">
        <f>#REF!</f>
        <v>#REF!</v>
      </c>
      <c r="AF583" s="141" t="e">
        <f>#REF!</f>
        <v>#REF!</v>
      </c>
      <c r="AG583" s="141" t="e">
        <f>#REF!</f>
        <v>#REF!</v>
      </c>
      <c r="AH583" s="141" t="e">
        <f>#REF!</f>
        <v>#REF!</v>
      </c>
      <c r="AI583" s="141" t="e">
        <f>#REF!</f>
        <v>#REF!</v>
      </c>
      <c r="AJ583" s="141" t="e">
        <f>#REF!</f>
        <v>#REF!</v>
      </c>
      <c r="AK583" s="141" t="e">
        <f>#REF!</f>
        <v>#REF!</v>
      </c>
      <c r="AL583" s="141" t="e">
        <f>#REF!</f>
        <v>#REF!</v>
      </c>
      <c r="AM583" s="141" t="e">
        <f>#REF!</f>
        <v>#REF!</v>
      </c>
      <c r="AN583" s="141" t="e">
        <f>#REF!</f>
        <v>#REF!</v>
      </c>
    </row>
    <row r="584" spans="2:41" ht="15" thickBot="1" x14ac:dyDescent="0.4">
      <c r="B584"/>
      <c r="G584" s="93"/>
      <c r="H584"/>
      <c r="I584"/>
      <c r="J584"/>
      <c r="M584"/>
      <c r="P584"/>
      <c r="R584" s="142" t="s">
        <v>71</v>
      </c>
      <c r="S584" s="143" t="s">
        <v>585</v>
      </c>
      <c r="T584" s="141">
        <v>4</v>
      </c>
      <c r="U584" s="141">
        <v>10</v>
      </c>
      <c r="V584" s="141">
        <v>200</v>
      </c>
      <c r="W584" s="141">
        <v>20</v>
      </c>
      <c r="X584" s="141">
        <v>20</v>
      </c>
      <c r="Y584" s="141">
        <v>14</v>
      </c>
      <c r="Z584" s="141">
        <v>40</v>
      </c>
      <c r="AA584" s="141" t="s">
        <v>590</v>
      </c>
      <c r="AB584" s="141" t="s">
        <v>590</v>
      </c>
      <c r="AC584" s="141">
        <v>80</v>
      </c>
      <c r="AD584" s="141">
        <v>20</v>
      </c>
      <c r="AE584" s="141">
        <v>20</v>
      </c>
      <c r="AF584" s="141">
        <v>6</v>
      </c>
      <c r="AG584" s="141">
        <v>6</v>
      </c>
      <c r="AH584" s="141">
        <v>15</v>
      </c>
      <c r="AI584" s="137" t="s">
        <v>581</v>
      </c>
      <c r="AJ584" s="141" t="s">
        <v>590</v>
      </c>
      <c r="AK584" s="141" t="s">
        <v>590</v>
      </c>
      <c r="AL584" s="141" t="s">
        <v>590</v>
      </c>
      <c r="AM584" s="141" t="s">
        <v>590</v>
      </c>
      <c r="AN584" s="141" t="s">
        <v>590</v>
      </c>
    </row>
    <row r="585" spans="2:41" x14ac:dyDescent="0.35">
      <c r="B585"/>
      <c r="G585" s="93"/>
      <c r="H585"/>
      <c r="I585"/>
      <c r="J585"/>
      <c r="M585"/>
      <c r="P585"/>
      <c r="S585" s="4"/>
      <c r="T585" s="4"/>
      <c r="U585" s="4"/>
      <c r="V585" s="4"/>
      <c r="W585" s="4"/>
      <c r="X585" s="4"/>
      <c r="Y585" s="4"/>
      <c r="Z585" s="4"/>
      <c r="AA585" s="4"/>
      <c r="AB585" s="4"/>
      <c r="AC585" s="4"/>
      <c r="AD585" s="4"/>
      <c r="AE585" s="6"/>
      <c r="AF585" s="4"/>
      <c r="AG585" s="4"/>
      <c r="AH585" s="4"/>
      <c r="AI585" s="3"/>
      <c r="AJ585" s="3"/>
      <c r="AK585" s="3"/>
      <c r="AL585" s="3"/>
      <c r="AM585" s="3"/>
      <c r="AN585" s="3"/>
      <c r="AO585"/>
    </row>
    <row r="586" spans="2:41" x14ac:dyDescent="0.35">
      <c r="B586"/>
      <c r="G586" s="93"/>
      <c r="H586"/>
      <c r="I586"/>
      <c r="J586"/>
      <c r="M586"/>
      <c r="P586"/>
      <c r="S586" s="144"/>
      <c r="T586" s="4"/>
      <c r="U586" s="4"/>
      <c r="V586" s="4"/>
      <c r="W586" s="4"/>
      <c r="X586" s="4"/>
      <c r="Y586" s="4"/>
      <c r="Z586" s="4"/>
      <c r="AA586" s="4"/>
      <c r="AB586" s="4"/>
      <c r="AC586" s="4"/>
      <c r="AD586" s="4"/>
      <c r="AE586" s="6"/>
      <c r="AF586" s="4"/>
      <c r="AG586" s="4"/>
      <c r="AH586" s="4"/>
      <c r="AI586" s="3"/>
      <c r="AJ586" s="3"/>
      <c r="AK586" s="3"/>
      <c r="AL586" s="3"/>
      <c r="AM586" s="3"/>
      <c r="AN586" s="3"/>
      <c r="AO586"/>
    </row>
    <row r="587" spans="2:41" x14ac:dyDescent="0.35">
      <c r="B587"/>
      <c r="G587" s="93"/>
      <c r="H587"/>
      <c r="I587"/>
      <c r="J587"/>
      <c r="M587"/>
      <c r="P587"/>
      <c r="S587" s="144"/>
      <c r="T587" s="4"/>
      <c r="U587" s="4"/>
      <c r="V587" s="4"/>
      <c r="W587" s="4"/>
      <c r="X587" s="4"/>
      <c r="Y587" s="4"/>
      <c r="Z587" s="4"/>
      <c r="AA587" s="4"/>
      <c r="AB587" s="4"/>
      <c r="AC587" s="4"/>
      <c r="AD587" s="4"/>
      <c r="AE587" s="6"/>
      <c r="AF587" s="4"/>
      <c r="AG587" s="4"/>
      <c r="AH587" s="4"/>
      <c r="AI587" s="3"/>
      <c r="AJ587" s="3"/>
      <c r="AK587" s="3"/>
      <c r="AL587" s="3"/>
      <c r="AM587" s="3"/>
      <c r="AN587" s="3"/>
      <c r="AO587"/>
    </row>
    <row r="588" spans="2:41" ht="15" thickBot="1" x14ac:dyDescent="0.4">
      <c r="B588"/>
      <c r="G588" s="93"/>
      <c r="H588"/>
      <c r="I588"/>
      <c r="J588"/>
      <c r="M588"/>
      <c r="P588"/>
      <c r="S588" s="144"/>
      <c r="T588" s="4"/>
      <c r="U588" s="4"/>
      <c r="V588" s="4"/>
      <c r="W588" s="4"/>
      <c r="X588" s="4"/>
      <c r="Y588" s="4"/>
      <c r="Z588" s="4"/>
      <c r="AA588" s="4"/>
      <c r="AB588" s="4"/>
      <c r="AC588" s="4"/>
      <c r="AD588" s="4"/>
      <c r="AE588" s="6"/>
      <c r="AF588" s="4"/>
      <c r="AG588" s="4"/>
      <c r="AH588" s="4"/>
      <c r="AI588" s="3"/>
      <c r="AJ588" s="3"/>
      <c r="AK588" s="3"/>
      <c r="AL588" s="3"/>
      <c r="AM588" s="3"/>
      <c r="AN588" s="3"/>
      <c r="AO588"/>
    </row>
    <row r="589" spans="2:41" ht="15" thickBot="1" x14ac:dyDescent="0.4">
      <c r="B589"/>
      <c r="G589" s="93"/>
      <c r="H589"/>
      <c r="I589"/>
      <c r="J589"/>
      <c r="M589"/>
      <c r="P589"/>
      <c r="S589" s="135" t="s">
        <v>578</v>
      </c>
      <c r="T589" s="135" t="s">
        <v>578</v>
      </c>
      <c r="U589" s="4"/>
      <c r="V589" s="4"/>
      <c r="W589" s="4"/>
      <c r="X589" s="4"/>
      <c r="Y589" s="4"/>
      <c r="Z589" s="4"/>
      <c r="AA589" s="4"/>
      <c r="AB589" s="4"/>
      <c r="AC589" s="4"/>
      <c r="AD589" s="4"/>
      <c r="AE589" s="6"/>
      <c r="AF589" s="4"/>
      <c r="AG589" s="4"/>
      <c r="AH589" s="4"/>
      <c r="AI589" s="3"/>
      <c r="AJ589" s="3"/>
      <c r="AK589" s="3"/>
      <c r="AL589" s="3"/>
      <c r="AM589" s="3"/>
      <c r="AN589" s="3"/>
      <c r="AO589"/>
    </row>
    <row r="590" spans="2:41" ht="15" thickBot="1" x14ac:dyDescent="0.4">
      <c r="B590"/>
      <c r="G590" s="93"/>
      <c r="H590"/>
      <c r="I590"/>
      <c r="J590"/>
      <c r="M590"/>
      <c r="P590"/>
      <c r="S590" s="139" t="s">
        <v>582</v>
      </c>
      <c r="T590" s="139" t="s">
        <v>582</v>
      </c>
      <c r="U590" s="4"/>
      <c r="V590" s="1111" t="s">
        <v>591</v>
      </c>
      <c r="W590" s="1112"/>
      <c r="X590" s="1112"/>
      <c r="Y590" s="1113" t="str">
        <f>VLOOKUP(K7,S589:T596, 2, FALSE)</f>
        <v>F: £40m+</v>
      </c>
      <c r="Z590" s="1114"/>
      <c r="AA590" s="4"/>
      <c r="AB590" s="4"/>
      <c r="AC590" s="4"/>
      <c r="AD590" s="4"/>
      <c r="AE590" s="6"/>
      <c r="AF590" s="4"/>
      <c r="AG590" s="4"/>
      <c r="AH590" s="4"/>
      <c r="AI590" s="3"/>
      <c r="AJ590" s="3"/>
      <c r="AK590" s="3"/>
      <c r="AL590" s="3"/>
      <c r="AM590" s="3"/>
      <c r="AN590" s="3"/>
      <c r="AO590"/>
    </row>
    <row r="591" spans="2:41" x14ac:dyDescent="0.35">
      <c r="B591"/>
      <c r="G591" s="93"/>
      <c r="H591"/>
      <c r="I591"/>
      <c r="J591"/>
      <c r="M591"/>
      <c r="P591"/>
      <c r="S591" s="139" t="s">
        <v>584</v>
      </c>
      <c r="T591" s="139" t="s">
        <v>584</v>
      </c>
      <c r="U591" s="4"/>
      <c r="V591" s="4"/>
      <c r="W591" s="4"/>
      <c r="X591" s="4"/>
      <c r="Y591" s="4"/>
      <c r="Z591" s="4"/>
      <c r="AA591" s="4"/>
      <c r="AB591" s="4"/>
      <c r="AC591" s="4"/>
      <c r="AD591" s="4"/>
      <c r="AE591" s="6"/>
      <c r="AF591" s="4"/>
      <c r="AG591" s="4"/>
      <c r="AH591" s="4"/>
      <c r="AI591" s="3"/>
      <c r="AJ591" s="3"/>
      <c r="AK591" s="3"/>
      <c r="AL591" s="3"/>
      <c r="AM591" s="3"/>
      <c r="AN591" s="3"/>
      <c r="AO591"/>
    </row>
    <row r="592" spans="2:41" x14ac:dyDescent="0.35">
      <c r="B592"/>
      <c r="G592" s="93"/>
      <c r="H592"/>
      <c r="I592"/>
      <c r="J592"/>
      <c r="M592"/>
      <c r="P592"/>
      <c r="S592" s="139" t="s">
        <v>586</v>
      </c>
      <c r="T592" s="139" t="s">
        <v>586</v>
      </c>
      <c r="U592" s="4"/>
      <c r="V592" s="4"/>
      <c r="W592" s="4"/>
      <c r="X592" s="4"/>
      <c r="Y592" s="4"/>
      <c r="Z592" s="4"/>
      <c r="AA592" s="4"/>
      <c r="AB592" s="4"/>
      <c r="AC592" s="4"/>
      <c r="AD592" s="4"/>
      <c r="AE592" s="6"/>
      <c r="AF592" s="4"/>
      <c r="AG592" s="4"/>
      <c r="AH592" s="4"/>
      <c r="AI592" s="3"/>
      <c r="AJ592" s="3"/>
      <c r="AK592" s="3"/>
      <c r="AL592" s="3"/>
      <c r="AM592" s="3"/>
      <c r="AN592" s="3"/>
      <c r="AO592"/>
    </row>
    <row r="593" spans="2:41" x14ac:dyDescent="0.35">
      <c r="B593"/>
      <c r="G593" s="93"/>
      <c r="H593"/>
      <c r="I593"/>
      <c r="J593"/>
      <c r="M593"/>
      <c r="P593"/>
      <c r="S593" s="139" t="s">
        <v>587</v>
      </c>
      <c r="T593" s="139" t="s">
        <v>587</v>
      </c>
      <c r="U593" s="4"/>
      <c r="V593" s="4"/>
      <c r="W593" s="4"/>
      <c r="X593" s="4"/>
      <c r="Y593" s="4"/>
      <c r="Z593" s="4"/>
      <c r="AA593" s="4"/>
      <c r="AB593" s="4"/>
      <c r="AC593" s="4"/>
      <c r="AD593" s="4"/>
      <c r="AE593" s="6"/>
      <c r="AF593" s="4"/>
      <c r="AG593" s="4"/>
      <c r="AH593" s="4"/>
      <c r="AI593" s="3"/>
      <c r="AJ593" s="3"/>
      <c r="AK593" s="3"/>
      <c r="AL593" s="3"/>
      <c r="AM593" s="3"/>
      <c r="AN593" s="3"/>
      <c r="AO593"/>
    </row>
    <row r="594" spans="2:41" x14ac:dyDescent="0.35">
      <c r="B594"/>
      <c r="G594" s="93"/>
      <c r="H594"/>
      <c r="I594"/>
      <c r="J594"/>
      <c r="M594"/>
      <c r="P594"/>
      <c r="S594" s="139" t="s">
        <v>588</v>
      </c>
      <c r="T594" s="139" t="s">
        <v>588</v>
      </c>
      <c r="U594" s="4"/>
      <c r="V594" s="4"/>
      <c r="W594" s="4"/>
      <c r="X594" s="4"/>
      <c r="Y594" s="4"/>
      <c r="Z594" s="4"/>
      <c r="AA594" s="4"/>
      <c r="AB594" s="4"/>
      <c r="AC594" s="4"/>
      <c r="AD594" s="4"/>
      <c r="AE594" s="6"/>
      <c r="AF594" s="4"/>
      <c r="AG594" s="4"/>
      <c r="AH594" s="4"/>
      <c r="AI594" s="3"/>
      <c r="AJ594" s="3"/>
      <c r="AK594" s="3"/>
      <c r="AL594" s="3"/>
      <c r="AM594" s="3"/>
      <c r="AN594" s="3"/>
      <c r="AO594"/>
    </row>
    <row r="595" spans="2:41" x14ac:dyDescent="0.35">
      <c r="B595"/>
      <c r="G595" s="93"/>
      <c r="H595"/>
      <c r="I595"/>
      <c r="J595"/>
      <c r="M595"/>
      <c r="P595"/>
      <c r="S595" s="139" t="s">
        <v>589</v>
      </c>
      <c r="T595" s="139" t="s">
        <v>589</v>
      </c>
      <c r="U595" s="4"/>
      <c r="V595" s="4"/>
      <c r="W595" s="4"/>
      <c r="X595" s="4"/>
      <c r="Y595" s="4"/>
      <c r="Z595" s="4"/>
      <c r="AA595" s="4"/>
      <c r="AB595" s="4"/>
      <c r="AC595" s="4"/>
      <c r="AD595" s="4"/>
      <c r="AE595" s="6"/>
      <c r="AF595" s="4"/>
      <c r="AG595" s="4"/>
      <c r="AH595" s="4"/>
      <c r="AI595" s="3"/>
      <c r="AJ595" s="3"/>
      <c r="AK595" s="3"/>
      <c r="AL595" s="3"/>
      <c r="AM595" s="3"/>
      <c r="AN595" s="3"/>
      <c r="AO595"/>
    </row>
    <row r="596" spans="2:41" ht="15" thickBot="1" x14ac:dyDescent="0.4">
      <c r="B596"/>
      <c r="G596" s="93"/>
      <c r="H596"/>
      <c r="I596"/>
      <c r="J596"/>
      <c r="M596"/>
      <c r="P596"/>
      <c r="S596" s="142" t="s">
        <v>71</v>
      </c>
      <c r="T596" s="142" t="s">
        <v>71</v>
      </c>
      <c r="AO596"/>
    </row>
    <row r="597" spans="2:41" x14ac:dyDescent="0.35">
      <c r="B597"/>
      <c r="AO597"/>
    </row>
    <row r="598" spans="2:41" x14ac:dyDescent="0.35">
      <c r="B598"/>
      <c r="S598" s="145" t="s">
        <v>257</v>
      </c>
      <c r="AO598"/>
    </row>
    <row r="599" spans="2:41" x14ac:dyDescent="0.35">
      <c r="B599"/>
      <c r="S599" s="145" t="s">
        <v>592</v>
      </c>
      <c r="AO599"/>
    </row>
    <row r="600" spans="2:41" x14ac:dyDescent="0.35">
      <c r="B600"/>
      <c r="S600" s="145" t="s">
        <v>593</v>
      </c>
      <c r="AO600"/>
    </row>
    <row r="601" spans="2:41" x14ac:dyDescent="0.35">
      <c r="B601"/>
      <c r="S601" s="145" t="s">
        <v>594</v>
      </c>
      <c r="T601"/>
      <c r="U601"/>
      <c r="V601"/>
      <c r="W601"/>
      <c r="X601"/>
      <c r="Y601"/>
      <c r="Z601"/>
      <c r="AA601"/>
      <c r="AB601"/>
      <c r="AC601"/>
      <c r="AD601"/>
      <c r="AE601"/>
      <c r="AF601"/>
      <c r="AG601"/>
      <c r="AH601"/>
      <c r="AI601"/>
      <c r="AJ601"/>
      <c r="AK601"/>
      <c r="AL601"/>
      <c r="AM601"/>
      <c r="AN601"/>
      <c r="AO601"/>
    </row>
    <row r="602" spans="2:41" x14ac:dyDescent="0.35">
      <c r="B602" s="146"/>
      <c r="T602"/>
      <c r="U602"/>
      <c r="V602"/>
      <c r="W602"/>
      <c r="X602"/>
      <c r="Y602"/>
      <c r="Z602"/>
      <c r="AA602"/>
      <c r="AB602"/>
      <c r="AC602"/>
      <c r="AD602"/>
      <c r="AE602"/>
      <c r="AF602"/>
      <c r="AG602"/>
      <c r="AH602"/>
      <c r="AI602"/>
      <c r="AJ602"/>
      <c r="AK602"/>
      <c r="AL602"/>
      <c r="AM602"/>
      <c r="AN602"/>
      <c r="AO602"/>
    </row>
    <row r="603" spans="2:41" x14ac:dyDescent="0.35">
      <c r="S603" s="145" t="s">
        <v>112</v>
      </c>
      <c r="T603"/>
      <c r="U603"/>
      <c r="V603"/>
      <c r="W603"/>
      <c r="X603"/>
      <c r="Y603"/>
      <c r="Z603"/>
      <c r="AA603"/>
      <c r="AB603"/>
      <c r="AC603"/>
      <c r="AD603"/>
      <c r="AE603"/>
      <c r="AF603"/>
      <c r="AG603"/>
      <c r="AH603"/>
      <c r="AI603"/>
      <c r="AJ603"/>
      <c r="AK603"/>
      <c r="AL603"/>
      <c r="AM603"/>
      <c r="AN603"/>
      <c r="AO603"/>
    </row>
    <row r="604" spans="2:41" x14ac:dyDescent="0.35">
      <c r="S604" s="145" t="s">
        <v>595</v>
      </c>
      <c r="T604"/>
      <c r="U604"/>
      <c r="V604"/>
      <c r="W604"/>
      <c r="X604"/>
      <c r="Y604"/>
      <c r="Z604"/>
      <c r="AA604"/>
      <c r="AB604"/>
      <c r="AC604"/>
      <c r="AD604"/>
      <c r="AE604"/>
      <c r="AF604"/>
      <c r="AG604"/>
      <c r="AH604"/>
      <c r="AI604"/>
      <c r="AJ604"/>
      <c r="AK604"/>
      <c r="AL604"/>
      <c r="AM604"/>
      <c r="AN604"/>
      <c r="AO604"/>
    </row>
    <row r="605" spans="2:41" x14ac:dyDescent="0.35">
      <c r="S605" s="145" t="s">
        <v>596</v>
      </c>
      <c r="T605"/>
      <c r="U605"/>
      <c r="V605"/>
      <c r="W605"/>
      <c r="X605"/>
      <c r="Y605"/>
      <c r="Z605"/>
      <c r="AA605"/>
      <c r="AB605"/>
      <c r="AC605"/>
      <c r="AD605"/>
      <c r="AE605"/>
      <c r="AF605"/>
      <c r="AG605"/>
      <c r="AH605"/>
      <c r="AI605"/>
      <c r="AJ605"/>
      <c r="AK605"/>
      <c r="AL605"/>
      <c r="AM605"/>
      <c r="AN605"/>
      <c r="AO605"/>
    </row>
    <row r="606" spans="2:41" x14ac:dyDescent="0.35">
      <c r="S606" s="145" t="s">
        <v>597</v>
      </c>
      <c r="T606"/>
      <c r="U606"/>
      <c r="V606"/>
      <c r="W606"/>
      <c r="X606"/>
      <c r="Y606"/>
      <c r="Z606"/>
      <c r="AA606"/>
      <c r="AB606"/>
      <c r="AC606"/>
      <c r="AD606"/>
      <c r="AE606"/>
      <c r="AF606"/>
      <c r="AG606"/>
      <c r="AH606"/>
      <c r="AI606"/>
      <c r="AJ606"/>
      <c r="AK606"/>
      <c r="AL606"/>
      <c r="AM606"/>
      <c r="AN606"/>
      <c r="AO606"/>
    </row>
    <row r="607" spans="2:41" x14ac:dyDescent="0.35">
      <c r="S607" s="145" t="s">
        <v>598</v>
      </c>
      <c r="T607"/>
      <c r="U607"/>
      <c r="V607"/>
      <c r="W607"/>
      <c r="X607"/>
      <c r="Y607"/>
      <c r="Z607"/>
      <c r="AA607"/>
      <c r="AB607"/>
      <c r="AC607"/>
      <c r="AD607"/>
      <c r="AE607"/>
      <c r="AF607"/>
      <c r="AG607"/>
      <c r="AH607"/>
      <c r="AI607"/>
      <c r="AJ607"/>
      <c r="AK607"/>
      <c r="AL607"/>
      <c r="AM607"/>
      <c r="AN607"/>
      <c r="AO607"/>
    </row>
    <row r="609" spans="19:41" x14ac:dyDescent="0.35">
      <c r="S609" s="145" t="s">
        <v>539</v>
      </c>
      <c r="T609"/>
      <c r="U609"/>
      <c r="V609"/>
      <c r="W609"/>
      <c r="X609"/>
      <c r="Y609"/>
      <c r="Z609"/>
      <c r="AA609"/>
      <c r="AB609"/>
      <c r="AC609"/>
      <c r="AD609"/>
      <c r="AE609"/>
      <c r="AF609"/>
      <c r="AG609"/>
      <c r="AH609"/>
      <c r="AI609"/>
      <c r="AJ609"/>
      <c r="AK609"/>
      <c r="AL609"/>
      <c r="AM609"/>
      <c r="AN609"/>
      <c r="AO609"/>
    </row>
    <row r="610" spans="19:41" x14ac:dyDescent="0.35">
      <c r="S610" s="145" t="s">
        <v>599</v>
      </c>
      <c r="T610"/>
      <c r="U610"/>
      <c r="V610"/>
      <c r="W610"/>
      <c r="X610"/>
      <c r="Y610"/>
      <c r="Z610"/>
      <c r="AA610"/>
      <c r="AB610"/>
      <c r="AC610"/>
      <c r="AD610"/>
      <c r="AE610"/>
      <c r="AF610"/>
      <c r="AG610"/>
      <c r="AH610"/>
      <c r="AI610"/>
      <c r="AJ610"/>
      <c r="AK610"/>
      <c r="AL610"/>
      <c r="AM610"/>
      <c r="AN610"/>
      <c r="AO610"/>
    </row>
    <row r="611" spans="19:41" x14ac:dyDescent="0.35">
      <c r="S611" s="145" t="s">
        <v>600</v>
      </c>
      <c r="T611"/>
      <c r="U611"/>
      <c r="V611"/>
      <c r="W611"/>
      <c r="X611"/>
      <c r="Y611"/>
      <c r="Z611"/>
      <c r="AA611"/>
      <c r="AB611"/>
      <c r="AC611"/>
      <c r="AD611"/>
      <c r="AE611"/>
      <c r="AF611"/>
      <c r="AG611"/>
      <c r="AH611"/>
      <c r="AI611"/>
      <c r="AJ611"/>
      <c r="AK611"/>
      <c r="AL611"/>
      <c r="AM611"/>
      <c r="AN611"/>
      <c r="AO611"/>
    </row>
    <row r="612" spans="19:41" x14ac:dyDescent="0.35">
      <c r="S612" s="145" t="s">
        <v>561</v>
      </c>
      <c r="T612"/>
      <c r="U612"/>
      <c r="V612"/>
      <c r="W612"/>
      <c r="X612"/>
      <c r="Y612"/>
      <c r="Z612"/>
      <c r="AA612"/>
      <c r="AB612"/>
      <c r="AC612"/>
      <c r="AD612"/>
      <c r="AE612"/>
      <c r="AF612"/>
      <c r="AG612"/>
      <c r="AH612"/>
      <c r="AI612"/>
      <c r="AJ612"/>
      <c r="AK612"/>
      <c r="AL612"/>
      <c r="AM612"/>
      <c r="AN612"/>
      <c r="AO612"/>
    </row>
  </sheetData>
  <sheetProtection formatCells="0" formatColumns="0" formatRows="0" insertColumns="0" insertRows="0" insertHyperlinks="0" deleteColumns="0" deleteRows="0" sort="0" autoFilter="0" pivotTables="0"/>
  <autoFilter ref="D11:P556" xr:uid="{00000000-0009-0000-0000-000001000000}"/>
  <mergeCells count="337">
    <mergeCell ref="C51:C52"/>
    <mergeCell ref="G57:G58"/>
    <mergeCell ref="G55:G56"/>
    <mergeCell ref="C57:C58"/>
    <mergeCell ref="C55:C56"/>
    <mergeCell ref="C41:C42"/>
    <mergeCell ref="G39:G40"/>
    <mergeCell ref="C39:C40"/>
    <mergeCell ref="G65:G66"/>
    <mergeCell ref="C65:C66"/>
    <mergeCell ref="G73:G74"/>
    <mergeCell ref="C73:C74"/>
    <mergeCell ref="C495:C500"/>
    <mergeCell ref="C501:C503"/>
    <mergeCell ref="G501:G503"/>
    <mergeCell ref="C504:C509"/>
    <mergeCell ref="G8:J8"/>
    <mergeCell ref="G71:G72"/>
    <mergeCell ref="C71:C72"/>
    <mergeCell ref="G69:G70"/>
    <mergeCell ref="C69:C70"/>
    <mergeCell ref="G67:G68"/>
    <mergeCell ref="C67:C68"/>
    <mergeCell ref="G63:G64"/>
    <mergeCell ref="C63:C64"/>
    <mergeCell ref="G61:G62"/>
    <mergeCell ref="C61:C62"/>
    <mergeCell ref="G59:G60"/>
    <mergeCell ref="C59:C60"/>
    <mergeCell ref="G43:G44"/>
    <mergeCell ref="C43:C44"/>
    <mergeCell ref="G51:G52"/>
    <mergeCell ref="G18:G19"/>
    <mergeCell ref="C18:C19"/>
    <mergeCell ref="G16:G17"/>
    <mergeCell ref="C16:C17"/>
    <mergeCell ref="G26:G27"/>
    <mergeCell ref="C26:C27"/>
    <mergeCell ref="G24:G25"/>
    <mergeCell ref="C24:C25"/>
    <mergeCell ref="G22:G23"/>
    <mergeCell ref="C22:C23"/>
    <mergeCell ref="G504:G509"/>
    <mergeCell ref="C477:C482"/>
    <mergeCell ref="G477:G482"/>
    <mergeCell ref="G483:G488"/>
    <mergeCell ref="C483:C488"/>
    <mergeCell ref="G489:G494"/>
    <mergeCell ref="C489:C494"/>
    <mergeCell ref="G465:G466"/>
    <mergeCell ref="C465:C466"/>
    <mergeCell ref="G467:G471"/>
    <mergeCell ref="C467:C471"/>
    <mergeCell ref="G475:G476"/>
    <mergeCell ref="C475:C476"/>
    <mergeCell ref="G472:G474"/>
    <mergeCell ref="C472:C474"/>
    <mergeCell ref="G414:G415"/>
    <mergeCell ref="G543:G544"/>
    <mergeCell ref="C543:C544"/>
    <mergeCell ref="G553:G554"/>
    <mergeCell ref="C553:C554"/>
    <mergeCell ref="G551:G552"/>
    <mergeCell ref="C551:C552"/>
    <mergeCell ref="G549:G550"/>
    <mergeCell ref="C549:C550"/>
    <mergeCell ref="G532:G535"/>
    <mergeCell ref="C532:C535"/>
    <mergeCell ref="G541:G542"/>
    <mergeCell ref="C541:C542"/>
    <mergeCell ref="G539:G540"/>
    <mergeCell ref="C539:C540"/>
    <mergeCell ref="G537:G538"/>
    <mergeCell ref="C537:C538"/>
    <mergeCell ref="G547:G548"/>
    <mergeCell ref="C547:C548"/>
    <mergeCell ref="G545:G546"/>
    <mergeCell ref="C545:C546"/>
    <mergeCell ref="C414:C415"/>
    <mergeCell ref="G416:G420"/>
    <mergeCell ref="C416:C420"/>
    <mergeCell ref="C462:C463"/>
    <mergeCell ref="C458:C459"/>
    <mergeCell ref="C456:C457"/>
    <mergeCell ref="C454:C455"/>
    <mergeCell ref="C452:C453"/>
    <mergeCell ref="G452:G453"/>
    <mergeCell ref="G454:G455"/>
    <mergeCell ref="G456:G457"/>
    <mergeCell ref="G458:G459"/>
    <mergeCell ref="G462:G463"/>
    <mergeCell ref="G450:G451"/>
    <mergeCell ref="G448:G449"/>
    <mergeCell ref="G446:G447"/>
    <mergeCell ref="G443:G444"/>
    <mergeCell ref="G441:G442"/>
    <mergeCell ref="C450:C451"/>
    <mergeCell ref="C448:C449"/>
    <mergeCell ref="C446:C447"/>
    <mergeCell ref="C441:C442"/>
    <mergeCell ref="C443:C445"/>
    <mergeCell ref="C460:C461"/>
    <mergeCell ref="C408:C409"/>
    <mergeCell ref="C410:C411"/>
    <mergeCell ref="C412:C413"/>
    <mergeCell ref="G408:G409"/>
    <mergeCell ref="G410:G411"/>
    <mergeCell ref="G412:G413"/>
    <mergeCell ref="G381:G382"/>
    <mergeCell ref="C381:C382"/>
    <mergeCell ref="G375:G376"/>
    <mergeCell ref="C375:C376"/>
    <mergeCell ref="G377:G378"/>
    <mergeCell ref="C377:C378"/>
    <mergeCell ref="G396:G399"/>
    <mergeCell ref="C396:C399"/>
    <mergeCell ref="G400:G401"/>
    <mergeCell ref="C400:C401"/>
    <mergeCell ref="G406:G407"/>
    <mergeCell ref="G404:G405"/>
    <mergeCell ref="G402:G403"/>
    <mergeCell ref="C402:C403"/>
    <mergeCell ref="C404:C405"/>
    <mergeCell ref="C406:C407"/>
    <mergeCell ref="G371:G373"/>
    <mergeCell ref="C371:C373"/>
    <mergeCell ref="C393:C394"/>
    <mergeCell ref="G393:G394"/>
    <mergeCell ref="G391:G392"/>
    <mergeCell ref="C391:C392"/>
    <mergeCell ref="G387:G388"/>
    <mergeCell ref="C387:C388"/>
    <mergeCell ref="G389:G390"/>
    <mergeCell ref="C389:C390"/>
    <mergeCell ref="G383:G384"/>
    <mergeCell ref="C383:C384"/>
    <mergeCell ref="G385:G386"/>
    <mergeCell ref="C385:C386"/>
    <mergeCell ref="G379:G380"/>
    <mergeCell ref="C379:C380"/>
    <mergeCell ref="G369:G370"/>
    <mergeCell ref="C369:C370"/>
    <mergeCell ref="G367:G368"/>
    <mergeCell ref="C367:C368"/>
    <mergeCell ref="G365:G366"/>
    <mergeCell ref="C365:C366"/>
    <mergeCell ref="G359:G360"/>
    <mergeCell ref="C359:C360"/>
    <mergeCell ref="G357:G358"/>
    <mergeCell ref="C357:C358"/>
    <mergeCell ref="C363:C364"/>
    <mergeCell ref="G361:G362"/>
    <mergeCell ref="C361:C362"/>
    <mergeCell ref="G363:G364"/>
    <mergeCell ref="C353:C354"/>
    <mergeCell ref="G353:G354"/>
    <mergeCell ref="C355:C356"/>
    <mergeCell ref="G355:G356"/>
    <mergeCell ref="G330:G331"/>
    <mergeCell ref="C330:C331"/>
    <mergeCell ref="G328:G329"/>
    <mergeCell ref="C328:C329"/>
    <mergeCell ref="G325:G327"/>
    <mergeCell ref="C325:C327"/>
    <mergeCell ref="C305:C307"/>
    <mergeCell ref="C308:C312"/>
    <mergeCell ref="G308:G312"/>
    <mergeCell ref="G291:G292"/>
    <mergeCell ref="C347:C350"/>
    <mergeCell ref="G347:G350"/>
    <mergeCell ref="C344:C346"/>
    <mergeCell ref="G344:G346"/>
    <mergeCell ref="C341:C343"/>
    <mergeCell ref="G341:G343"/>
    <mergeCell ref="G338:G340"/>
    <mergeCell ref="C338:C340"/>
    <mergeCell ref="G335:G337"/>
    <mergeCell ref="C335:C337"/>
    <mergeCell ref="G332:G334"/>
    <mergeCell ref="C332:C334"/>
    <mergeCell ref="C291:C292"/>
    <mergeCell ref="C293:C295"/>
    <mergeCell ref="C296:C298"/>
    <mergeCell ref="C299:C301"/>
    <mergeCell ref="C302:C304"/>
    <mergeCell ref="G314:G324"/>
    <mergeCell ref="C314:C324"/>
    <mergeCell ref="E1:I1"/>
    <mergeCell ref="E2:I2"/>
    <mergeCell ref="E3:I3"/>
    <mergeCell ref="D5:E5"/>
    <mergeCell ref="K5:L5"/>
    <mergeCell ref="M5:P5"/>
    <mergeCell ref="D6:E6"/>
    <mergeCell ref="K6:L6"/>
    <mergeCell ref="M6:P7"/>
    <mergeCell ref="D7:E7"/>
    <mergeCell ref="K7:L7"/>
    <mergeCell ref="G5:J5"/>
    <mergeCell ref="G6:J6"/>
    <mergeCell ref="G7:J7"/>
    <mergeCell ref="B169:B183"/>
    <mergeCell ref="D8:E8"/>
    <mergeCell ref="K8:L8"/>
    <mergeCell ref="M8:P8"/>
    <mergeCell ref="B13:B31"/>
    <mergeCell ref="G20:G21"/>
    <mergeCell ref="C20:C21"/>
    <mergeCell ref="C30:C31"/>
    <mergeCell ref="G30:G31"/>
    <mergeCell ref="G28:G29"/>
    <mergeCell ref="C28:C29"/>
    <mergeCell ref="G35:G36"/>
    <mergeCell ref="C35:C36"/>
    <mergeCell ref="G33:G34"/>
    <mergeCell ref="C33:C34"/>
    <mergeCell ref="G41:G42"/>
    <mergeCell ref="B33:B51"/>
    <mergeCell ref="B55:B74"/>
    <mergeCell ref="B77:B108"/>
    <mergeCell ref="B114:B149"/>
    <mergeCell ref="B152:B166"/>
    <mergeCell ref="G9:L10"/>
    <mergeCell ref="C77:C83"/>
    <mergeCell ref="C84:C90"/>
    <mergeCell ref="B465:B509"/>
    <mergeCell ref="B186:B195"/>
    <mergeCell ref="B198:B208"/>
    <mergeCell ref="B211:B281"/>
    <mergeCell ref="B283:B308"/>
    <mergeCell ref="B314:B347"/>
    <mergeCell ref="B353:B371"/>
    <mergeCell ref="B375:B394"/>
    <mergeCell ref="B396:B416"/>
    <mergeCell ref="B423:B432"/>
    <mergeCell ref="B434:B438"/>
    <mergeCell ref="B441:B463"/>
    <mergeCell ref="G37:G38"/>
    <mergeCell ref="C37:C38"/>
    <mergeCell ref="G49:G50"/>
    <mergeCell ref="C49:C50"/>
    <mergeCell ref="G47:G48"/>
    <mergeCell ref="C47:C48"/>
    <mergeCell ref="G45:G46"/>
    <mergeCell ref="C45:C46"/>
    <mergeCell ref="B511:B532"/>
    <mergeCell ref="C102:C105"/>
    <mergeCell ref="C107:C112"/>
    <mergeCell ref="G77:G83"/>
    <mergeCell ref="G84:G90"/>
    <mergeCell ref="G95:G97"/>
    <mergeCell ref="G98:G101"/>
    <mergeCell ref="G102:G105"/>
    <mergeCell ref="G107:G112"/>
    <mergeCell ref="C114:C119"/>
    <mergeCell ref="G114:G119"/>
    <mergeCell ref="C95:C97"/>
    <mergeCell ref="C98:C101"/>
    <mergeCell ref="C91:C92"/>
    <mergeCell ref="C120:C123"/>
    <mergeCell ref="G120:G123"/>
    <mergeCell ref="B537:B556"/>
    <mergeCell ref="S575:AN575"/>
    <mergeCell ref="V590:X590"/>
    <mergeCell ref="Y590:Z590"/>
    <mergeCell ref="G513:G514"/>
    <mergeCell ref="C513:C514"/>
    <mergeCell ref="G511:G512"/>
    <mergeCell ref="C511:C512"/>
    <mergeCell ref="G515:G516"/>
    <mergeCell ref="C515:C516"/>
    <mergeCell ref="G517:G518"/>
    <mergeCell ref="C517:C518"/>
    <mergeCell ref="G519:G523"/>
    <mergeCell ref="C519:C523"/>
    <mergeCell ref="G524:G525"/>
    <mergeCell ref="C524:C525"/>
    <mergeCell ref="G526:G527"/>
    <mergeCell ref="G528:G529"/>
    <mergeCell ref="G530:G531"/>
    <mergeCell ref="C530:C531"/>
    <mergeCell ref="C528:C529"/>
    <mergeCell ref="C526:C527"/>
    <mergeCell ref="G555:G556"/>
    <mergeCell ref="C555:C556"/>
    <mergeCell ref="C126:C129"/>
    <mergeCell ref="G126:G129"/>
    <mergeCell ref="C130:C133"/>
    <mergeCell ref="G130:G133"/>
    <mergeCell ref="C134:C137"/>
    <mergeCell ref="G134:G137"/>
    <mergeCell ref="C138:C141"/>
    <mergeCell ref="G138:G141"/>
    <mergeCell ref="C142:C143"/>
    <mergeCell ref="G142:G143"/>
    <mergeCell ref="C144:C149"/>
    <mergeCell ref="G144:G149"/>
    <mergeCell ref="C152:C153"/>
    <mergeCell ref="G152:G153"/>
    <mergeCell ref="G165:G166"/>
    <mergeCell ref="C169:C170"/>
    <mergeCell ref="C171:C172"/>
    <mergeCell ref="C180:C181"/>
    <mergeCell ref="C183:C184"/>
    <mergeCell ref="C165:C166"/>
    <mergeCell ref="C173:C174"/>
    <mergeCell ref="C154:C155"/>
    <mergeCell ref="G154:G155"/>
    <mergeCell ref="C158:C159"/>
    <mergeCell ref="G158:G159"/>
    <mergeCell ref="C162:C163"/>
    <mergeCell ref="G162:G163"/>
    <mergeCell ref="C176:C177"/>
    <mergeCell ref="G460:G461"/>
    <mergeCell ref="C231:C234"/>
    <mergeCell ref="G231:G234"/>
    <mergeCell ref="C235:C239"/>
    <mergeCell ref="G235:G239"/>
    <mergeCell ref="C240:C245"/>
    <mergeCell ref="G240:G245"/>
    <mergeCell ref="C211:C219"/>
    <mergeCell ref="G211:G219"/>
    <mergeCell ref="C220:C226"/>
    <mergeCell ref="G220:G226"/>
    <mergeCell ref="G227:G230"/>
    <mergeCell ref="C227:C230"/>
    <mergeCell ref="C271:C281"/>
    <mergeCell ref="G271:G281"/>
    <mergeCell ref="C283:C285"/>
    <mergeCell ref="C286:C288"/>
    <mergeCell ref="C289:C290"/>
    <mergeCell ref="C246:C253"/>
    <mergeCell ref="G246:G253"/>
    <mergeCell ref="C254:C262"/>
    <mergeCell ref="G254:G262"/>
    <mergeCell ref="C263:C270"/>
    <mergeCell ref="G263:G270"/>
  </mergeCells>
  <phoneticPr fontId="65" type="noConversion"/>
  <dataValidations count="4">
    <dataValidation type="list" allowBlank="1" showInputMessage="1" showErrorMessage="1" sqref="F77:F112 F33:F52" xr:uid="{00000000-0002-0000-0100-000000000000}">
      <formula1>$S$603:$S$607</formula1>
    </dataValidation>
    <dataValidation type="list" allowBlank="1" showInputMessage="1" showErrorMessage="1" sqref="F186:F195 F152:F167 F198:F208 F169:F184" xr:uid="{00000000-0002-0000-0100-000001000000}">
      <formula1>$S$598:$S$601</formula1>
    </dataValidation>
    <dataValidation type="list" allowBlank="1" showInputMessage="1" showErrorMessage="1" sqref="F511:F535" xr:uid="{00000000-0002-0000-0100-000002000000}">
      <formula1>$S$609:$S$612</formula1>
    </dataValidation>
    <dataValidation type="list" allowBlank="1" showInputMessage="1" showErrorMessage="1" errorTitle="Input Error" error="Please select value from drop down list." sqref="K7:L7" xr:uid="{00000000-0002-0000-0100-000003000000}">
      <formula1>$R$291:$R$301</formula1>
    </dataValidation>
  </dataValidations>
  <printOptions horizontalCentered="1"/>
  <pageMargins left="0.70866141732283472" right="0.70866141732283472" top="0.74803149606299213" bottom="0.74803149606299213" header="0.31496062992125984" footer="0.31496062992125984"/>
  <pageSetup paperSize="8" scale="60" fitToHeight="0" orientation="landscape" r:id="rId1"/>
  <colBreaks count="1" manualBreakCount="1">
    <brk id="16" max="1048575" man="1"/>
  </colBreaks>
  <ignoredErrors>
    <ignoredError sqref="H395" formula="1"/>
    <ignoredError sqref="G464:I464 H246 H275"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W156"/>
  <sheetViews>
    <sheetView topLeftCell="A4" zoomScale="25" zoomScaleNormal="20" zoomScaleSheetLayoutView="20" workbookViewId="0">
      <selection activeCell="O23" sqref="O23"/>
    </sheetView>
  </sheetViews>
  <sheetFormatPr defaultRowHeight="14.5" x14ac:dyDescent="0.35"/>
  <cols>
    <col min="17" max="18" width="11.1796875" customWidth="1"/>
    <col min="22" max="22" width="12" customWidth="1"/>
    <col min="23" max="23" width="10.54296875" customWidth="1"/>
    <col min="27" max="27" width="11.1796875" customWidth="1"/>
    <col min="28" max="28" width="11.7265625" customWidth="1"/>
    <col min="32" max="32" width="11.1796875" customWidth="1"/>
    <col min="33" max="33" width="12.54296875" customWidth="1"/>
    <col min="37" max="37" width="10.26953125" customWidth="1"/>
    <col min="38" max="38" width="12" customWidth="1"/>
    <col min="42" max="42" width="10.81640625" customWidth="1"/>
    <col min="43" max="43" width="12.26953125" customWidth="1"/>
    <col min="66" max="66" width="16.81640625" customWidth="1"/>
    <col min="67" max="67" width="12.81640625" customWidth="1"/>
    <col min="68" max="68" width="12.54296875" customWidth="1"/>
    <col min="69" max="69" width="13.7265625" customWidth="1"/>
    <col min="70" max="70" width="16" customWidth="1"/>
    <col min="71" max="71" width="17.26953125" customWidth="1"/>
    <col min="72" max="73" width="14.81640625" customWidth="1"/>
    <col min="74" max="74" width="10.7265625" customWidth="1"/>
  </cols>
  <sheetData>
    <row r="1" spans="1:75" ht="15" customHeight="1" x14ac:dyDescent="0.35">
      <c r="A1" s="524"/>
      <c r="B1" s="525"/>
      <c r="C1" s="525"/>
      <c r="D1" s="525"/>
      <c r="E1" s="1220" t="s">
        <v>605</v>
      </c>
      <c r="F1" s="1221"/>
      <c r="G1" s="1221"/>
      <c r="H1" s="1221"/>
      <c r="I1" s="1221"/>
      <c r="J1" s="1221"/>
      <c r="K1" s="1221"/>
      <c r="L1" s="1221"/>
      <c r="M1" s="1221"/>
      <c r="N1" s="1221"/>
      <c r="O1" s="1221"/>
      <c r="P1" s="1221"/>
      <c r="Q1" s="1221"/>
      <c r="R1" s="1221"/>
      <c r="S1" s="1221"/>
      <c r="T1" s="1221"/>
      <c r="U1" s="1221"/>
      <c r="V1" s="1221"/>
      <c r="W1" s="1221"/>
      <c r="X1" s="1221"/>
      <c r="Y1" s="1221"/>
      <c r="Z1" s="1221"/>
      <c r="AA1" s="1221"/>
      <c r="AB1" s="1221"/>
      <c r="AC1" s="1221"/>
      <c r="AD1" s="1221"/>
      <c r="AE1" s="1221"/>
      <c r="AF1" s="1221"/>
      <c r="AG1" s="1221"/>
      <c r="AH1" s="1221"/>
      <c r="AI1" s="1221"/>
      <c r="AJ1" s="1221"/>
      <c r="AK1" s="1221"/>
      <c r="AL1" s="1221"/>
      <c r="AM1" s="1221"/>
      <c r="AN1" s="1221"/>
      <c r="AO1" s="1221"/>
      <c r="AP1" s="1221"/>
      <c r="AQ1" s="1221"/>
      <c r="AR1" s="1221"/>
      <c r="AS1" s="1222"/>
      <c r="AT1" s="1221"/>
      <c r="AU1" s="1221"/>
      <c r="AV1" s="1221"/>
      <c r="AW1" s="1221"/>
      <c r="AX1" s="1221"/>
      <c r="AY1" s="1221"/>
      <c r="AZ1" s="1221"/>
      <c r="BA1" s="1221"/>
      <c r="BB1" s="1221"/>
      <c r="BC1" s="1221"/>
      <c r="BD1" s="1221"/>
      <c r="BE1" s="1221"/>
      <c r="BF1" s="1221"/>
      <c r="BG1" s="1221"/>
      <c r="BH1" s="1221"/>
      <c r="BI1" s="1221"/>
      <c r="BJ1" s="1221"/>
      <c r="BK1" s="1221"/>
      <c r="BL1" s="1221"/>
      <c r="BM1" s="1221"/>
      <c r="BN1" s="1221"/>
      <c r="BO1" s="1221"/>
      <c r="BP1" s="1221"/>
      <c r="BQ1" s="1221"/>
      <c r="BR1" s="1221"/>
      <c r="BS1" s="1221"/>
      <c r="BT1" s="1221"/>
      <c r="BU1" s="1221"/>
      <c r="BV1" s="1221"/>
      <c r="BW1" s="1221"/>
    </row>
    <row r="2" spans="1:75" ht="15.75" customHeight="1" thickBot="1" x14ac:dyDescent="0.4">
      <c r="A2" s="526"/>
      <c r="E2" s="1223"/>
      <c r="F2" s="1224"/>
      <c r="G2" s="1224"/>
      <c r="H2" s="1224"/>
      <c r="I2" s="1224"/>
      <c r="J2" s="1224"/>
      <c r="K2" s="1224"/>
      <c r="L2" s="1224"/>
      <c r="M2" s="1224"/>
      <c r="N2" s="1224"/>
      <c r="O2" s="1224"/>
      <c r="P2" s="1224"/>
      <c r="Q2" s="1224"/>
      <c r="R2" s="1224"/>
      <c r="S2" s="1224"/>
      <c r="T2" s="1224"/>
      <c r="U2" s="1224"/>
      <c r="V2" s="1224"/>
      <c r="W2" s="1224"/>
      <c r="X2" s="1224"/>
      <c r="Y2" s="1224"/>
      <c r="Z2" s="1224"/>
      <c r="AA2" s="1224"/>
      <c r="AB2" s="1224"/>
      <c r="AC2" s="1224"/>
      <c r="AD2" s="1224"/>
      <c r="AE2" s="1224"/>
      <c r="AF2" s="1224"/>
      <c r="AG2" s="1224"/>
      <c r="AH2" s="1224"/>
      <c r="AI2" s="1224"/>
      <c r="AJ2" s="1224"/>
      <c r="AK2" s="1224"/>
      <c r="AL2" s="1224"/>
      <c r="AM2" s="1224"/>
      <c r="AN2" s="1224"/>
      <c r="AO2" s="1224"/>
      <c r="AP2" s="1224"/>
      <c r="AQ2" s="1224"/>
      <c r="AR2" s="1224"/>
      <c r="AS2" s="1225"/>
      <c r="AT2" s="1227"/>
      <c r="AU2" s="1227"/>
      <c r="AV2" s="1227"/>
      <c r="AW2" s="1227"/>
      <c r="AX2" s="1227"/>
      <c r="AY2" s="1227"/>
      <c r="AZ2" s="1227"/>
      <c r="BA2" s="1227"/>
      <c r="BB2" s="1227"/>
      <c r="BC2" s="1227"/>
      <c r="BD2" s="1227"/>
      <c r="BE2" s="1227"/>
      <c r="BF2" s="1227"/>
      <c r="BG2" s="1227"/>
      <c r="BH2" s="1227"/>
      <c r="BI2" s="1227"/>
      <c r="BJ2" s="1227"/>
      <c r="BK2" s="1227"/>
      <c r="BL2" s="1227"/>
      <c r="BM2" s="1227"/>
      <c r="BN2" s="1227"/>
      <c r="BO2" s="1227"/>
      <c r="BP2" s="1227"/>
      <c r="BQ2" s="1227"/>
      <c r="BR2" s="1227"/>
      <c r="BS2" s="1227"/>
      <c r="BT2" s="1227"/>
      <c r="BU2" s="1227"/>
      <c r="BV2" s="1227"/>
      <c r="BW2" s="1227"/>
    </row>
    <row r="3" spans="1:75" ht="15" customHeight="1" x14ac:dyDescent="0.35">
      <c r="A3" s="526"/>
      <c r="E3" s="1223"/>
      <c r="F3" s="1224"/>
      <c r="G3" s="1224"/>
      <c r="H3" s="1224"/>
      <c r="I3" s="1224"/>
      <c r="J3" s="1224"/>
      <c r="K3" s="1224"/>
      <c r="L3" s="1224"/>
      <c r="M3" s="1224"/>
      <c r="N3" s="1224"/>
      <c r="O3" s="1224"/>
      <c r="P3" s="1224"/>
      <c r="Q3" s="1224"/>
      <c r="R3" s="1224"/>
      <c r="S3" s="1224"/>
      <c r="T3" s="1224"/>
      <c r="U3" s="1224"/>
      <c r="V3" s="1224"/>
      <c r="W3" s="1224"/>
      <c r="X3" s="1224"/>
      <c r="Y3" s="1224"/>
      <c r="Z3" s="1224"/>
      <c r="AA3" s="1224"/>
      <c r="AB3" s="1224"/>
      <c r="AC3" s="1224"/>
      <c r="AD3" s="1224"/>
      <c r="AE3" s="1224"/>
      <c r="AF3" s="1224"/>
      <c r="AG3" s="1224"/>
      <c r="AH3" s="1224"/>
      <c r="AI3" s="1224"/>
      <c r="AJ3" s="1224"/>
      <c r="AK3" s="1224"/>
      <c r="AL3" s="1224"/>
      <c r="AM3" s="1224"/>
      <c r="AN3" s="1224"/>
      <c r="AO3" s="1224"/>
      <c r="AP3" s="1224"/>
      <c r="AQ3" s="1224"/>
      <c r="AR3" s="1224"/>
      <c r="AS3" s="1225"/>
      <c r="AT3" s="1229" t="s">
        <v>606</v>
      </c>
      <c r="AU3" s="1229"/>
      <c r="AV3" s="1229"/>
      <c r="AW3" s="1229"/>
      <c r="AX3" s="1229"/>
      <c r="AY3" s="1229"/>
      <c r="AZ3" s="1229"/>
      <c r="BA3" s="1229"/>
      <c r="BB3" s="1229"/>
      <c r="BC3" s="1229"/>
      <c r="BD3" s="1229"/>
      <c r="BE3" s="1229"/>
      <c r="BF3" s="1229"/>
      <c r="BG3" s="1229"/>
      <c r="BH3" s="1229"/>
      <c r="BI3" s="1229"/>
      <c r="BJ3" s="1229"/>
      <c r="BK3" s="1229"/>
      <c r="BL3" s="1229"/>
      <c r="BM3" s="1229"/>
      <c r="BN3" s="1229"/>
      <c r="BO3" s="1229"/>
      <c r="BP3" s="1229"/>
      <c r="BQ3" s="1229"/>
      <c r="BR3" s="1229"/>
      <c r="BS3" s="1229"/>
      <c r="BT3" s="1229"/>
      <c r="BU3" s="1229"/>
      <c r="BV3" s="1229"/>
      <c r="BW3" s="1230"/>
    </row>
    <row r="4" spans="1:75" ht="15.75" customHeight="1" thickBot="1" x14ac:dyDescent="0.4">
      <c r="A4" s="527"/>
      <c r="B4" s="528"/>
      <c r="C4" s="528"/>
      <c r="D4" s="528"/>
      <c r="E4" s="1226"/>
      <c r="F4" s="1227"/>
      <c r="G4" s="1227"/>
      <c r="H4" s="1227"/>
      <c r="I4" s="1227"/>
      <c r="J4" s="1227"/>
      <c r="K4" s="1227"/>
      <c r="L4" s="1227"/>
      <c r="M4" s="1227"/>
      <c r="N4" s="1227"/>
      <c r="O4" s="1227"/>
      <c r="P4" s="1227"/>
      <c r="Q4" s="1227"/>
      <c r="R4" s="1227"/>
      <c r="S4" s="1227"/>
      <c r="T4" s="1227"/>
      <c r="U4" s="1227"/>
      <c r="V4" s="1227"/>
      <c r="W4" s="1227"/>
      <c r="X4" s="1227"/>
      <c r="Y4" s="1227"/>
      <c r="Z4" s="1227"/>
      <c r="AA4" s="1227"/>
      <c r="AB4" s="1227"/>
      <c r="AC4" s="1227"/>
      <c r="AD4" s="1227"/>
      <c r="AE4" s="1227"/>
      <c r="AF4" s="1227"/>
      <c r="AG4" s="1227"/>
      <c r="AH4" s="1227"/>
      <c r="AI4" s="1227"/>
      <c r="AJ4" s="1227"/>
      <c r="AK4" s="1227"/>
      <c r="AL4" s="1227"/>
      <c r="AM4" s="1227"/>
      <c r="AN4" s="1227"/>
      <c r="AO4" s="1227"/>
      <c r="AP4" s="1227"/>
      <c r="AQ4" s="1227"/>
      <c r="AR4" s="1227"/>
      <c r="AS4" s="1228"/>
      <c r="AT4" s="1231"/>
      <c r="AU4" s="1231"/>
      <c r="AV4" s="1231"/>
      <c r="AW4" s="1231"/>
      <c r="AX4" s="1231"/>
      <c r="AY4" s="1231"/>
      <c r="AZ4" s="1231"/>
      <c r="BA4" s="1231"/>
      <c r="BB4" s="1231"/>
      <c r="BC4" s="1231"/>
      <c r="BD4" s="1231"/>
      <c r="BE4" s="1231"/>
      <c r="BF4" s="1231"/>
      <c r="BG4" s="1231"/>
      <c r="BH4" s="1231"/>
      <c r="BI4" s="1231"/>
      <c r="BJ4" s="1231"/>
      <c r="BK4" s="1231"/>
      <c r="BL4" s="1231"/>
      <c r="BM4" s="1231"/>
      <c r="BN4" s="1231"/>
      <c r="BO4" s="1231"/>
      <c r="BP4" s="1231"/>
      <c r="BQ4" s="1231"/>
      <c r="BR4" s="1231"/>
      <c r="BS4" s="1231"/>
      <c r="BT4" s="1231"/>
      <c r="BU4" s="1231"/>
      <c r="BV4" s="1231"/>
      <c r="BW4" s="1232"/>
    </row>
    <row r="5" spans="1:75" ht="15" customHeight="1" x14ac:dyDescent="0.35">
      <c r="A5" s="1233" t="s">
        <v>607</v>
      </c>
      <c r="B5" s="1234"/>
      <c r="C5" s="1234"/>
      <c r="D5" s="1234"/>
      <c r="E5" s="1234"/>
      <c r="F5" s="1234"/>
      <c r="G5" s="1234"/>
      <c r="H5" s="1234"/>
      <c r="I5" s="1234"/>
      <c r="J5" s="1234"/>
      <c r="K5" s="1234"/>
      <c r="L5" s="1234"/>
      <c r="M5" s="1234"/>
      <c r="N5" s="1234"/>
      <c r="O5" s="1235"/>
      <c r="P5" s="1233" t="s">
        <v>608</v>
      </c>
      <c r="Q5" s="1234"/>
      <c r="R5" s="1234"/>
      <c r="S5" s="1234"/>
      <c r="T5" s="1234"/>
      <c r="U5" s="1234"/>
      <c r="V5" s="1234"/>
      <c r="W5" s="1234"/>
      <c r="X5" s="1234"/>
      <c r="Y5" s="1234"/>
      <c r="Z5" s="1234"/>
      <c r="AA5" s="1234"/>
      <c r="AB5" s="1234"/>
      <c r="AC5" s="1234"/>
      <c r="AD5" s="1235"/>
      <c r="AE5" s="1233" t="s">
        <v>609</v>
      </c>
      <c r="AF5" s="1234"/>
      <c r="AG5" s="1234"/>
      <c r="AH5" s="1234"/>
      <c r="AI5" s="1234"/>
      <c r="AJ5" s="1234"/>
      <c r="AK5" s="1234"/>
      <c r="AL5" s="1234"/>
      <c r="AM5" s="1234"/>
      <c r="AN5" s="1234"/>
      <c r="AO5" s="1234"/>
      <c r="AP5" s="1234"/>
      <c r="AQ5" s="1234"/>
      <c r="AR5" s="1234"/>
      <c r="AS5" s="1235"/>
      <c r="AT5" s="1233" t="s">
        <v>610</v>
      </c>
      <c r="AU5" s="1234"/>
      <c r="AV5" s="1234"/>
      <c r="AW5" s="1234"/>
      <c r="AX5" s="1234"/>
      <c r="AY5" s="1234"/>
      <c r="AZ5" s="1234"/>
      <c r="BA5" s="1234"/>
      <c r="BB5" s="1234"/>
      <c r="BC5" s="1234"/>
      <c r="BD5" s="1234"/>
      <c r="BE5" s="1234"/>
      <c r="BF5" s="1234"/>
      <c r="BG5" s="1234"/>
      <c r="BH5" s="1234"/>
      <c r="BI5" s="1234"/>
      <c r="BJ5" s="1234"/>
      <c r="BK5" s="1234"/>
      <c r="BL5" s="1234"/>
      <c r="BM5" s="1234"/>
      <c r="BN5" s="1234"/>
      <c r="BO5" s="1234"/>
      <c r="BP5" s="1234"/>
      <c r="BQ5" s="1234"/>
      <c r="BR5" s="1234"/>
      <c r="BS5" s="1234"/>
      <c r="BT5" s="1234"/>
      <c r="BU5" s="1234"/>
      <c r="BV5" s="1234"/>
      <c r="BW5" s="1235"/>
    </row>
    <row r="6" spans="1:75" ht="15.75" customHeight="1" thickBot="1" x14ac:dyDescent="0.4">
      <c r="A6" s="1236"/>
      <c r="B6" s="1237"/>
      <c r="C6" s="1237"/>
      <c r="D6" s="1237"/>
      <c r="E6" s="1237"/>
      <c r="F6" s="1237"/>
      <c r="G6" s="1237"/>
      <c r="H6" s="1237"/>
      <c r="I6" s="1237"/>
      <c r="J6" s="1237"/>
      <c r="K6" s="1237"/>
      <c r="L6" s="1237"/>
      <c r="M6" s="1237"/>
      <c r="N6" s="1237"/>
      <c r="O6" s="1238"/>
      <c r="P6" s="1236"/>
      <c r="Q6" s="1237"/>
      <c r="R6" s="1237"/>
      <c r="S6" s="1237"/>
      <c r="T6" s="1237"/>
      <c r="U6" s="1237"/>
      <c r="V6" s="1237"/>
      <c r="W6" s="1237"/>
      <c r="X6" s="1237"/>
      <c r="Y6" s="1237"/>
      <c r="Z6" s="1237"/>
      <c r="AA6" s="1237"/>
      <c r="AB6" s="1237"/>
      <c r="AC6" s="1237"/>
      <c r="AD6" s="1238"/>
      <c r="AE6" s="1236"/>
      <c r="AF6" s="1237"/>
      <c r="AG6" s="1237"/>
      <c r="AH6" s="1237"/>
      <c r="AI6" s="1237"/>
      <c r="AJ6" s="1237"/>
      <c r="AK6" s="1237"/>
      <c r="AL6" s="1237"/>
      <c r="AM6" s="1237"/>
      <c r="AN6" s="1237"/>
      <c r="AO6" s="1237"/>
      <c r="AP6" s="1237"/>
      <c r="AQ6" s="1237"/>
      <c r="AR6" s="1237"/>
      <c r="AS6" s="1238"/>
      <c r="AT6" s="1236"/>
      <c r="AU6" s="1237"/>
      <c r="AV6" s="1237"/>
      <c r="AW6" s="1237"/>
      <c r="AX6" s="1237"/>
      <c r="AY6" s="1237"/>
      <c r="AZ6" s="1237"/>
      <c r="BA6" s="1237"/>
      <c r="BB6" s="1237"/>
      <c r="BC6" s="1237"/>
      <c r="BD6" s="1237"/>
      <c r="BE6" s="1237"/>
      <c r="BF6" s="1237"/>
      <c r="BG6" s="1237"/>
      <c r="BH6" s="1237"/>
      <c r="BI6" s="1237"/>
      <c r="BJ6" s="1237"/>
      <c r="BK6" s="1237"/>
      <c r="BL6" s="1237"/>
      <c r="BM6" s="1237"/>
      <c r="BN6" s="1237"/>
      <c r="BO6" s="1237"/>
      <c r="BP6" s="1237"/>
      <c r="BQ6" s="1237"/>
      <c r="BR6" s="1237"/>
      <c r="BS6" s="1237"/>
      <c r="BT6" s="1237"/>
      <c r="BU6" s="1237"/>
      <c r="BV6" s="1237"/>
      <c r="BW6" s="1238"/>
    </row>
    <row r="7" spans="1:75" ht="21" customHeight="1" x14ac:dyDescent="0.5">
      <c r="A7" s="1239" t="s">
        <v>611</v>
      </c>
      <c r="B7" s="1240"/>
      <c r="C7" s="1240"/>
      <c r="D7" s="1240"/>
      <c r="E7" s="1240"/>
      <c r="F7" s="1240"/>
      <c r="G7" s="1240"/>
      <c r="H7" s="1240"/>
      <c r="I7" s="1240"/>
      <c r="J7" s="1240"/>
      <c r="K7" s="1240"/>
      <c r="L7" s="1240"/>
      <c r="M7" s="1240"/>
      <c r="N7" s="1240"/>
      <c r="O7" s="1241"/>
      <c r="P7" s="529"/>
      <c r="Q7" s="530"/>
      <c r="R7" s="530"/>
      <c r="S7" s="530"/>
      <c r="T7" s="530"/>
      <c r="U7" s="530"/>
      <c r="V7" s="530"/>
      <c r="W7" s="530"/>
      <c r="X7" s="530"/>
      <c r="Y7" s="530"/>
      <c r="Z7" s="530"/>
      <c r="AA7" s="530"/>
      <c r="AB7" s="530"/>
      <c r="AC7" s="530"/>
      <c r="AD7" s="531"/>
      <c r="AE7" s="1245" t="s">
        <v>612</v>
      </c>
      <c r="AF7" s="1245"/>
      <c r="AG7" s="1245"/>
      <c r="AH7" s="1245"/>
      <c r="AI7" s="1245"/>
      <c r="AJ7" s="1245"/>
      <c r="AK7" s="1245"/>
      <c r="AL7" s="1245"/>
      <c r="AM7" s="1245"/>
      <c r="AN7" s="1245"/>
      <c r="AO7" s="1245"/>
      <c r="AP7" s="1245"/>
      <c r="AQ7" s="1245"/>
      <c r="AR7" s="1245"/>
      <c r="AS7" s="1246"/>
      <c r="AT7" s="1249" t="s">
        <v>613</v>
      </c>
      <c r="AU7" s="1245"/>
      <c r="AV7" s="1245"/>
      <c r="AW7" s="1245"/>
      <c r="AX7" s="1245"/>
      <c r="AY7" s="1245"/>
      <c r="AZ7" s="1245"/>
      <c r="BA7" s="1245"/>
      <c r="BB7" s="1245"/>
      <c r="BC7" s="1245"/>
      <c r="BD7" s="1245"/>
      <c r="BE7" s="1245"/>
      <c r="BF7" s="1245"/>
      <c r="BG7" s="1245"/>
      <c r="BH7" s="1245"/>
      <c r="BI7" s="1245"/>
      <c r="BJ7" s="1245"/>
      <c r="BK7" s="1245"/>
      <c r="BL7" s="1245"/>
      <c r="BM7" s="1245"/>
      <c r="BN7" s="1245"/>
      <c r="BO7" s="1245"/>
      <c r="BP7" s="1245"/>
      <c r="BQ7" s="1245"/>
      <c r="BR7" s="1245"/>
      <c r="BS7" s="1245"/>
      <c r="BT7" s="1245"/>
      <c r="BU7" s="1245"/>
      <c r="BV7" s="1245"/>
      <c r="BW7" s="1246"/>
    </row>
    <row r="8" spans="1:75" ht="21.5" thickBot="1" x14ac:dyDescent="0.55000000000000004">
      <c r="A8" s="1242"/>
      <c r="B8" s="1243"/>
      <c r="C8" s="1243"/>
      <c r="D8" s="1243"/>
      <c r="E8" s="1243"/>
      <c r="F8" s="1243"/>
      <c r="G8" s="1243"/>
      <c r="H8" s="1243"/>
      <c r="I8" s="1243"/>
      <c r="J8" s="1243"/>
      <c r="K8" s="1243"/>
      <c r="L8" s="1243"/>
      <c r="M8" s="1243"/>
      <c r="N8" s="1243"/>
      <c r="O8" s="1244"/>
      <c r="P8" s="532"/>
      <c r="Q8" s="533"/>
      <c r="R8" s="533"/>
      <c r="S8" s="533"/>
      <c r="T8" s="533"/>
      <c r="U8" s="533"/>
      <c r="V8" s="533"/>
      <c r="W8" s="533"/>
      <c r="X8" s="533"/>
      <c r="Y8" s="533"/>
      <c r="Z8" s="533"/>
      <c r="AA8" s="533"/>
      <c r="AB8" s="533"/>
      <c r="AC8" s="533"/>
      <c r="AD8" s="534"/>
      <c r="AE8" s="1247"/>
      <c r="AF8" s="1247"/>
      <c r="AG8" s="1247"/>
      <c r="AH8" s="1247"/>
      <c r="AI8" s="1247"/>
      <c r="AJ8" s="1247"/>
      <c r="AK8" s="1247"/>
      <c r="AL8" s="1247"/>
      <c r="AM8" s="1247"/>
      <c r="AN8" s="1247"/>
      <c r="AO8" s="1247"/>
      <c r="AP8" s="1247"/>
      <c r="AQ8" s="1247"/>
      <c r="AR8" s="1247"/>
      <c r="AS8" s="1248"/>
      <c r="AT8" s="1250"/>
      <c r="AU8" s="1251"/>
      <c r="AV8" s="1251"/>
      <c r="AW8" s="1251"/>
      <c r="AX8" s="1251"/>
      <c r="AY8" s="1251"/>
      <c r="AZ8" s="1251"/>
      <c r="BA8" s="1251"/>
      <c r="BB8" s="1251"/>
      <c r="BC8" s="1251"/>
      <c r="BD8" s="1251"/>
      <c r="BE8" s="1251"/>
      <c r="BF8" s="1251"/>
      <c r="BG8" s="1251"/>
      <c r="BH8" s="1251"/>
      <c r="BI8" s="1251"/>
      <c r="BJ8" s="1251"/>
      <c r="BK8" s="1251"/>
      <c r="BL8" s="1251"/>
      <c r="BM8" s="1251"/>
      <c r="BN8" s="1251"/>
      <c r="BO8" s="1251"/>
      <c r="BP8" s="1251"/>
      <c r="BQ8" s="1251"/>
      <c r="BR8" s="1251"/>
      <c r="BS8" s="1251"/>
      <c r="BT8" s="1251"/>
      <c r="BU8" s="1251"/>
      <c r="BV8" s="1251"/>
      <c r="BW8" s="1252"/>
    </row>
    <row r="9" spans="1:75" ht="15" thickBot="1" x14ac:dyDescent="0.4">
      <c r="A9" s="526"/>
      <c r="O9" s="535"/>
      <c r="P9" s="526"/>
      <c r="Q9" s="1185" t="s">
        <v>614</v>
      </c>
      <c r="R9" s="1186"/>
      <c r="S9" s="1186"/>
      <c r="T9" s="1186"/>
      <c r="U9" s="1186"/>
      <c r="V9" s="1186"/>
      <c r="W9" s="1186"/>
      <c r="X9" s="1186"/>
      <c r="Y9" s="1187"/>
      <c r="Z9" s="1194">
        <f>'ESP Project Tracker'!G54</f>
        <v>1000</v>
      </c>
      <c r="AA9" s="1195"/>
      <c r="AB9" s="1195"/>
      <c r="AC9" s="1196"/>
      <c r="AD9" s="535"/>
      <c r="AE9" s="524"/>
      <c r="AF9" s="525"/>
      <c r="AG9" s="525"/>
      <c r="AH9" s="525"/>
      <c r="AI9" s="525"/>
      <c r="AJ9" s="525"/>
      <c r="AK9" s="525"/>
      <c r="AL9" s="525"/>
      <c r="AM9" s="525"/>
      <c r="AN9" s="525"/>
      <c r="AO9" s="525"/>
      <c r="AP9" s="525"/>
      <c r="AQ9" s="525"/>
      <c r="AR9" s="525"/>
      <c r="AS9" s="525"/>
      <c r="AT9" s="524"/>
      <c r="AU9" s="525"/>
      <c r="AV9" s="525"/>
      <c r="AW9" s="525"/>
      <c r="AX9" s="525"/>
      <c r="AY9" s="525"/>
      <c r="AZ9" s="525"/>
      <c r="BA9" s="525"/>
      <c r="BB9" s="525"/>
      <c r="BC9" s="525"/>
      <c r="BD9" s="525"/>
      <c r="BE9" s="525"/>
      <c r="BF9" s="525"/>
      <c r="BG9" s="525"/>
      <c r="BH9" s="525"/>
      <c r="BI9" s="525"/>
      <c r="BJ9" s="525"/>
      <c r="BK9" s="525"/>
      <c r="BL9" s="525"/>
      <c r="BM9" s="525"/>
      <c r="BN9" s="525"/>
      <c r="BO9" s="525"/>
      <c r="BP9" s="525"/>
      <c r="BQ9" s="525"/>
      <c r="BR9" s="525"/>
      <c r="BS9" s="525"/>
      <c r="BT9" s="525"/>
      <c r="BU9" s="525"/>
      <c r="BV9" s="525"/>
      <c r="BW9" s="536"/>
    </row>
    <row r="10" spans="1:75" ht="19.5" customHeight="1" x14ac:dyDescent="0.35">
      <c r="A10" s="526"/>
      <c r="B10" s="1185" t="s">
        <v>615</v>
      </c>
      <c r="C10" s="1186"/>
      <c r="D10" s="1186"/>
      <c r="E10" s="1186"/>
      <c r="F10" s="1186"/>
      <c r="G10" s="1186"/>
      <c r="H10" s="1186"/>
      <c r="I10" s="1186"/>
      <c r="J10" s="1187"/>
      <c r="K10" s="1194">
        <f>'ESP Project Tracker'!G13</f>
        <v>6</v>
      </c>
      <c r="L10" s="1195"/>
      <c r="M10" s="1195"/>
      <c r="N10" s="1196"/>
      <c r="O10" s="535"/>
      <c r="P10" s="526"/>
      <c r="Q10" s="1188"/>
      <c r="R10" s="1189"/>
      <c r="S10" s="1189"/>
      <c r="T10" s="1189"/>
      <c r="U10" s="1189"/>
      <c r="V10" s="1189"/>
      <c r="W10" s="1189"/>
      <c r="X10" s="1189"/>
      <c r="Y10" s="1190"/>
      <c r="Z10" s="1197"/>
      <c r="AA10" s="1198"/>
      <c r="AB10" s="1198"/>
      <c r="AC10" s="1199"/>
      <c r="AD10" s="535"/>
      <c r="AE10" s="526"/>
      <c r="AF10" s="1185" t="s">
        <v>616</v>
      </c>
      <c r="AG10" s="1203"/>
      <c r="AH10" s="1203"/>
      <c r="AI10" s="1203"/>
      <c r="AJ10" s="1203"/>
      <c r="AK10" s="1203"/>
      <c r="AL10" s="1203"/>
      <c r="AM10" s="1203"/>
      <c r="AN10" s="1204"/>
      <c r="AO10" s="1194">
        <f>'ESP Project Tracker'!G76</f>
        <v>24</v>
      </c>
      <c r="AP10" s="1195"/>
      <c r="AQ10" s="1195"/>
      <c r="AR10" s="1196"/>
      <c r="AT10" s="526"/>
      <c r="AU10" s="1185" t="s">
        <v>616</v>
      </c>
      <c r="AV10" s="1203"/>
      <c r="AW10" s="1203"/>
      <c r="AX10" s="1203"/>
      <c r="AY10" s="1203"/>
      <c r="AZ10" s="1203"/>
      <c r="BA10" s="1204"/>
      <c r="BB10" s="1194">
        <f>'ESP Project Tracker'!G151</f>
        <v>14</v>
      </c>
      <c r="BC10" s="1195"/>
      <c r="BD10" s="1195"/>
      <c r="BE10" s="1195"/>
      <c r="BF10" s="1195"/>
      <c r="BG10" s="1196"/>
      <c r="BJ10" s="1211" t="s">
        <v>80</v>
      </c>
      <c r="BK10" s="1212"/>
      <c r="BL10" s="1212"/>
      <c r="BM10" s="1212"/>
      <c r="BN10" s="1212"/>
      <c r="BO10" s="1212"/>
      <c r="BP10" s="1213"/>
      <c r="BQ10" s="1253">
        <v>14</v>
      </c>
      <c r="BR10" s="1254"/>
      <c r="BS10" s="1254"/>
      <c r="BT10" s="1254"/>
      <c r="BU10" s="1254"/>
      <c r="BV10" s="1255"/>
      <c r="BW10" s="535"/>
    </row>
    <row r="11" spans="1:75" ht="21.75" customHeight="1" thickBot="1" x14ac:dyDescent="0.4">
      <c r="A11" s="526"/>
      <c r="B11" s="1188"/>
      <c r="C11" s="1189"/>
      <c r="D11" s="1189"/>
      <c r="E11" s="1189"/>
      <c r="F11" s="1189"/>
      <c r="G11" s="1189"/>
      <c r="H11" s="1189"/>
      <c r="I11" s="1189"/>
      <c r="J11" s="1190"/>
      <c r="K11" s="1197"/>
      <c r="L11" s="1198"/>
      <c r="M11" s="1198"/>
      <c r="N11" s="1199"/>
      <c r="O11" s="535"/>
      <c r="P11" s="526"/>
      <c r="Q11" s="1188"/>
      <c r="R11" s="1189"/>
      <c r="S11" s="1189"/>
      <c r="T11" s="1189"/>
      <c r="U11" s="1189"/>
      <c r="V11" s="1189"/>
      <c r="W11" s="1189"/>
      <c r="X11" s="1189"/>
      <c r="Y11" s="1190"/>
      <c r="Z11" s="1197"/>
      <c r="AA11" s="1198"/>
      <c r="AB11" s="1198"/>
      <c r="AC11" s="1199"/>
      <c r="AD11" s="535"/>
      <c r="AE11" s="526"/>
      <c r="AF11" s="1205"/>
      <c r="AG11" s="1206"/>
      <c r="AH11" s="1206"/>
      <c r="AI11" s="1206"/>
      <c r="AJ11" s="1206"/>
      <c r="AK11" s="1206"/>
      <c r="AL11" s="1206"/>
      <c r="AM11" s="1206"/>
      <c r="AN11" s="1207"/>
      <c r="AO11" s="1200"/>
      <c r="AP11" s="1201"/>
      <c r="AQ11" s="1201"/>
      <c r="AR11" s="1202"/>
      <c r="AT11" s="526"/>
      <c r="AU11" s="1208"/>
      <c r="AV11" s="1209"/>
      <c r="AW11" s="1209"/>
      <c r="AX11" s="1209"/>
      <c r="AY11" s="1209"/>
      <c r="AZ11" s="1209"/>
      <c r="BA11" s="1210"/>
      <c r="BB11" s="1197"/>
      <c r="BC11" s="1198"/>
      <c r="BD11" s="1198"/>
      <c r="BE11" s="1198"/>
      <c r="BF11" s="1198"/>
      <c r="BG11" s="1199"/>
      <c r="BJ11" s="1214"/>
      <c r="BK11" s="1215"/>
      <c r="BL11" s="1215"/>
      <c r="BM11" s="1215"/>
      <c r="BN11" s="1215"/>
      <c r="BO11" s="1215"/>
      <c r="BP11" s="1216"/>
      <c r="BQ11" s="1256"/>
      <c r="BR11" s="1257"/>
      <c r="BS11" s="1257"/>
      <c r="BT11" s="1257"/>
      <c r="BU11" s="1257"/>
      <c r="BV11" s="1258"/>
      <c r="BW11" s="535"/>
    </row>
    <row r="12" spans="1:75" ht="12.75" customHeight="1" thickBot="1" x14ac:dyDescent="0.4">
      <c r="A12" s="526"/>
      <c r="B12" s="1188"/>
      <c r="C12" s="1189"/>
      <c r="D12" s="1189"/>
      <c r="E12" s="1189"/>
      <c r="F12" s="1189"/>
      <c r="G12" s="1189"/>
      <c r="H12" s="1189"/>
      <c r="I12" s="1189"/>
      <c r="J12" s="1190"/>
      <c r="K12" s="1197"/>
      <c r="L12" s="1198"/>
      <c r="M12" s="1198"/>
      <c r="N12" s="1199"/>
      <c r="O12" s="535"/>
      <c r="P12" s="526"/>
      <c r="Q12" s="1191"/>
      <c r="R12" s="1192"/>
      <c r="S12" s="1192"/>
      <c r="T12" s="1192"/>
      <c r="U12" s="1192"/>
      <c r="V12" s="1192"/>
      <c r="W12" s="1192"/>
      <c r="X12" s="1192"/>
      <c r="Y12" s="1193"/>
      <c r="Z12" s="1200"/>
      <c r="AA12" s="1201"/>
      <c r="AB12" s="1201"/>
      <c r="AC12" s="1202"/>
      <c r="AD12" s="535"/>
      <c r="AE12" s="526"/>
      <c r="AF12" s="466"/>
      <c r="AG12" s="466"/>
      <c r="AH12" s="466"/>
      <c r="AI12" s="466"/>
      <c r="AJ12" s="466"/>
      <c r="AK12" s="466"/>
      <c r="AL12" s="466"/>
      <c r="AM12" s="466"/>
      <c r="AN12" s="466"/>
      <c r="AO12" s="537"/>
      <c r="AP12" s="537"/>
      <c r="AQ12" s="537"/>
      <c r="AR12" s="537"/>
      <c r="AT12" s="526"/>
      <c r="AU12" s="1208"/>
      <c r="AV12" s="1209"/>
      <c r="AW12" s="1209"/>
      <c r="AX12" s="1209"/>
      <c r="AY12" s="1209"/>
      <c r="AZ12" s="1209"/>
      <c r="BA12" s="1210"/>
      <c r="BB12" s="1197"/>
      <c r="BC12" s="1198"/>
      <c r="BD12" s="1198"/>
      <c r="BE12" s="1198"/>
      <c r="BF12" s="1198"/>
      <c r="BG12" s="1199"/>
      <c r="BJ12" s="1214"/>
      <c r="BK12" s="1215"/>
      <c r="BL12" s="1215"/>
      <c r="BM12" s="1215"/>
      <c r="BN12" s="1215"/>
      <c r="BO12" s="1215"/>
      <c r="BP12" s="1216"/>
      <c r="BQ12" s="1256"/>
      <c r="BR12" s="1257"/>
      <c r="BS12" s="1257"/>
      <c r="BT12" s="1257"/>
      <c r="BU12" s="1257"/>
      <c r="BV12" s="1258"/>
      <c r="BW12" s="535"/>
    </row>
    <row r="13" spans="1:75" ht="20.25" customHeight="1" thickBot="1" x14ac:dyDescent="0.4">
      <c r="A13" s="526"/>
      <c r="B13" s="1191"/>
      <c r="C13" s="1192"/>
      <c r="D13" s="1192"/>
      <c r="E13" s="1192"/>
      <c r="F13" s="1192"/>
      <c r="G13" s="1192"/>
      <c r="H13" s="1192"/>
      <c r="I13" s="1192"/>
      <c r="J13" s="1193"/>
      <c r="K13" s="1200"/>
      <c r="L13" s="1201"/>
      <c r="M13" s="1201"/>
      <c r="N13" s="1202"/>
      <c r="O13" s="535"/>
      <c r="P13" s="526"/>
      <c r="AD13" s="535"/>
      <c r="AE13" s="526"/>
      <c r="AF13" s="1211" t="s">
        <v>80</v>
      </c>
      <c r="AG13" s="1212"/>
      <c r="AH13" s="1212"/>
      <c r="AI13" s="1212"/>
      <c r="AJ13" s="1212"/>
      <c r="AK13" s="1212"/>
      <c r="AL13" s="1212"/>
      <c r="AM13" s="1212"/>
      <c r="AN13" s="1213"/>
      <c r="AO13" s="1253">
        <f>'ESP Project Tracker'!I76</f>
        <v>33</v>
      </c>
      <c r="AP13" s="1254"/>
      <c r="AQ13" s="1254"/>
      <c r="AR13" s="1255"/>
      <c r="AT13" s="526"/>
      <c r="AU13" s="1205"/>
      <c r="AV13" s="1206"/>
      <c r="AW13" s="1206"/>
      <c r="AX13" s="1206"/>
      <c r="AY13" s="1206"/>
      <c r="AZ13" s="1206"/>
      <c r="BA13" s="1207"/>
      <c r="BB13" s="1200"/>
      <c r="BC13" s="1201"/>
      <c r="BD13" s="1201"/>
      <c r="BE13" s="1201"/>
      <c r="BF13" s="1201"/>
      <c r="BG13" s="1202"/>
      <c r="BJ13" s="1217"/>
      <c r="BK13" s="1218"/>
      <c r="BL13" s="1218"/>
      <c r="BM13" s="1218"/>
      <c r="BN13" s="1218"/>
      <c r="BO13" s="1218"/>
      <c r="BP13" s="1219"/>
      <c r="BQ13" s="1259"/>
      <c r="BR13" s="1260"/>
      <c r="BS13" s="1260"/>
      <c r="BT13" s="1260"/>
      <c r="BU13" s="1260"/>
      <c r="BV13" s="1261"/>
      <c r="BW13" s="535"/>
    </row>
    <row r="14" spans="1:75" ht="17.5" customHeight="1" thickBot="1" x14ac:dyDescent="0.7">
      <c r="A14" s="526"/>
      <c r="N14" s="130"/>
      <c r="O14" s="535"/>
      <c r="P14" s="526"/>
      <c r="Q14" s="1211" t="s">
        <v>617</v>
      </c>
      <c r="R14" s="1262"/>
      <c r="S14" s="1262"/>
      <c r="T14" s="1262"/>
      <c r="U14" s="1262"/>
      <c r="V14" s="1262"/>
      <c r="W14" s="1262"/>
      <c r="X14" s="1262"/>
      <c r="Y14" s="1263"/>
      <c r="Z14" s="1253">
        <f>'ESP Project Tracker'!I54</f>
        <v>7189</v>
      </c>
      <c r="AA14" s="1254"/>
      <c r="AB14" s="1254"/>
      <c r="AC14" s="1255"/>
      <c r="AD14" s="535"/>
      <c r="AE14" s="526"/>
      <c r="AF14" s="1217"/>
      <c r="AG14" s="1218"/>
      <c r="AH14" s="1218"/>
      <c r="AI14" s="1218"/>
      <c r="AJ14" s="1218"/>
      <c r="AK14" s="1218"/>
      <c r="AL14" s="1218"/>
      <c r="AM14" s="1218"/>
      <c r="AN14" s="1219"/>
      <c r="AO14" s="1259"/>
      <c r="AP14" s="1260"/>
      <c r="AQ14" s="1260"/>
      <c r="AR14" s="1261"/>
      <c r="AT14" s="526"/>
      <c r="AU14" s="538"/>
      <c r="AV14" s="538"/>
      <c r="AW14" s="538"/>
      <c r="AX14" s="538"/>
      <c r="AY14" s="538"/>
      <c r="AZ14" s="538"/>
      <c r="BA14" s="538"/>
      <c r="BB14" s="538"/>
      <c r="BC14" s="538"/>
      <c r="BD14" s="538"/>
      <c r="BE14" s="538"/>
      <c r="BF14" s="538"/>
      <c r="BJ14" s="538"/>
      <c r="BK14" s="538"/>
      <c r="BL14" s="538"/>
      <c r="BM14" s="538"/>
      <c r="BN14" s="538"/>
      <c r="BO14" s="538"/>
      <c r="BP14" s="538"/>
      <c r="BQ14" s="538"/>
      <c r="BR14" s="538"/>
      <c r="BS14" s="538"/>
      <c r="BT14" s="538"/>
      <c r="BU14" s="538"/>
      <c r="BW14" s="535"/>
    </row>
    <row r="15" spans="1:75" ht="17.5" customHeight="1" thickBot="1" x14ac:dyDescent="0.4">
      <c r="A15" s="526"/>
      <c r="B15" s="1211" t="s">
        <v>618</v>
      </c>
      <c r="C15" s="1262"/>
      <c r="D15" s="1262"/>
      <c r="E15" s="1262"/>
      <c r="F15" s="1262"/>
      <c r="G15" s="1262"/>
      <c r="H15" s="1262"/>
      <c r="I15" s="1262"/>
      <c r="J15" s="1263"/>
      <c r="K15" s="1424">
        <f>'ESP Project Tracker'!I13</f>
        <v>11</v>
      </c>
      <c r="L15" s="1424"/>
      <c r="M15" s="1424"/>
      <c r="N15" s="1425"/>
      <c r="O15" s="535"/>
      <c r="P15" s="526"/>
      <c r="Q15" s="1264"/>
      <c r="R15" s="1265"/>
      <c r="S15" s="1265"/>
      <c r="T15" s="1265"/>
      <c r="U15" s="1265"/>
      <c r="V15" s="1265"/>
      <c r="W15" s="1265"/>
      <c r="X15" s="1265"/>
      <c r="Y15" s="1266"/>
      <c r="Z15" s="1256"/>
      <c r="AA15" s="1257"/>
      <c r="AB15" s="1257"/>
      <c r="AC15" s="1258"/>
      <c r="AD15" s="535"/>
      <c r="AE15" s="526"/>
      <c r="AF15" s="539"/>
      <c r="AG15" s="539"/>
      <c r="AH15" s="539"/>
      <c r="AI15" s="539"/>
      <c r="AJ15" s="539"/>
      <c r="AK15" s="539"/>
      <c r="AL15" s="539"/>
      <c r="AM15" s="539"/>
      <c r="AN15" s="539"/>
      <c r="AO15" s="540"/>
      <c r="AP15" s="540"/>
      <c r="AQ15" s="540"/>
      <c r="AR15" s="540"/>
      <c r="AT15" s="526"/>
      <c r="BC15" s="1270" t="s">
        <v>619</v>
      </c>
      <c r="BD15" s="1271"/>
      <c r="BE15" s="1271"/>
      <c r="BF15" s="1271"/>
      <c r="BG15" s="1271"/>
      <c r="BH15" s="1271"/>
      <c r="BI15" s="1272"/>
      <c r="BJ15" s="1279">
        <f>BB10-BQ10</f>
        <v>0</v>
      </c>
      <c r="BK15" s="1280"/>
      <c r="BL15" s="1280"/>
      <c r="BM15" s="1280"/>
      <c r="BN15" s="1280"/>
      <c r="BO15" s="1281"/>
      <c r="BR15" s="537"/>
      <c r="BS15" s="537"/>
      <c r="BT15" s="537"/>
      <c r="BU15" s="537"/>
      <c r="BV15" s="537"/>
      <c r="BW15" s="535"/>
    </row>
    <row r="16" spans="1:75" ht="19.5" customHeight="1" thickBot="1" x14ac:dyDescent="0.4">
      <c r="A16" s="526"/>
      <c r="B16" s="1264"/>
      <c r="C16" s="1265"/>
      <c r="D16" s="1265"/>
      <c r="E16" s="1265"/>
      <c r="F16" s="1265"/>
      <c r="G16" s="1265"/>
      <c r="H16" s="1265"/>
      <c r="I16" s="1265"/>
      <c r="J16" s="1266"/>
      <c r="K16" s="1426"/>
      <c r="L16" s="1426"/>
      <c r="M16" s="1426"/>
      <c r="N16" s="1427"/>
      <c r="O16" s="535"/>
      <c r="P16" s="526"/>
      <c r="Q16" s="1267"/>
      <c r="R16" s="1268"/>
      <c r="S16" s="1268"/>
      <c r="T16" s="1268"/>
      <c r="U16" s="1268"/>
      <c r="V16" s="1268"/>
      <c r="W16" s="1268"/>
      <c r="X16" s="1268"/>
      <c r="Y16" s="1269"/>
      <c r="Z16" s="1259"/>
      <c r="AA16" s="1260"/>
      <c r="AB16" s="1260"/>
      <c r="AC16" s="1261"/>
      <c r="AD16" s="535"/>
      <c r="AE16" s="526"/>
      <c r="AF16" s="1211" t="s">
        <v>620</v>
      </c>
      <c r="AG16" s="1212"/>
      <c r="AH16" s="1212"/>
      <c r="AI16" s="1212"/>
      <c r="AJ16" s="1212"/>
      <c r="AK16" s="1212"/>
      <c r="AL16" s="1212"/>
      <c r="AM16" s="1212"/>
      <c r="AN16" s="1213"/>
      <c r="AO16" s="1253">
        <f>AO10-AO13</f>
        <v>-9</v>
      </c>
      <c r="AP16" s="1254"/>
      <c r="AQ16" s="1254"/>
      <c r="AR16" s="1255"/>
      <c r="AT16" s="526"/>
      <c r="BC16" s="1273"/>
      <c r="BD16" s="1274"/>
      <c r="BE16" s="1274"/>
      <c r="BF16" s="1274"/>
      <c r="BG16" s="1274"/>
      <c r="BH16" s="1274"/>
      <c r="BI16" s="1275"/>
      <c r="BJ16" s="1282"/>
      <c r="BK16" s="1283"/>
      <c r="BL16" s="1283"/>
      <c r="BM16" s="1283"/>
      <c r="BN16" s="1283"/>
      <c r="BO16" s="1284"/>
      <c r="BR16" s="537"/>
      <c r="BS16" s="537"/>
      <c r="BT16" s="537"/>
      <c r="BU16" s="537"/>
      <c r="BV16" s="537"/>
      <c r="BW16" s="535"/>
    </row>
    <row r="17" spans="1:75" ht="19.5" customHeight="1" thickBot="1" x14ac:dyDescent="0.4">
      <c r="A17" s="526"/>
      <c r="B17" s="1264"/>
      <c r="C17" s="1265"/>
      <c r="D17" s="1265"/>
      <c r="E17" s="1265"/>
      <c r="F17" s="1265"/>
      <c r="G17" s="1265"/>
      <c r="H17" s="1265"/>
      <c r="I17" s="1265"/>
      <c r="J17" s="1266"/>
      <c r="K17" s="1426"/>
      <c r="L17" s="1426"/>
      <c r="M17" s="1426"/>
      <c r="N17" s="1427"/>
      <c r="O17" s="535"/>
      <c r="P17" s="526"/>
      <c r="AD17" s="535"/>
      <c r="AE17" s="526"/>
      <c r="AF17" s="1217"/>
      <c r="AG17" s="1218"/>
      <c r="AH17" s="1218"/>
      <c r="AI17" s="1218"/>
      <c r="AJ17" s="1218"/>
      <c r="AK17" s="1218"/>
      <c r="AL17" s="1218"/>
      <c r="AM17" s="1218"/>
      <c r="AN17" s="1219"/>
      <c r="AO17" s="1259"/>
      <c r="AP17" s="1260"/>
      <c r="AQ17" s="1260"/>
      <c r="AR17" s="1261"/>
      <c r="AT17" s="526"/>
      <c r="BC17" s="1273"/>
      <c r="BD17" s="1274"/>
      <c r="BE17" s="1274"/>
      <c r="BF17" s="1274"/>
      <c r="BG17" s="1274"/>
      <c r="BH17" s="1274"/>
      <c r="BI17" s="1275"/>
      <c r="BJ17" s="1282"/>
      <c r="BK17" s="1283"/>
      <c r="BL17" s="1283"/>
      <c r="BM17" s="1283"/>
      <c r="BN17" s="1283"/>
      <c r="BO17" s="1284"/>
      <c r="BR17" s="537"/>
      <c r="BS17" s="537"/>
      <c r="BT17" s="537"/>
      <c r="BU17" s="537"/>
      <c r="BV17" s="537"/>
      <c r="BW17" s="535"/>
    </row>
    <row r="18" spans="1:75" ht="19.5" customHeight="1" thickBot="1" x14ac:dyDescent="0.4">
      <c r="A18" s="526"/>
      <c r="B18" s="1267"/>
      <c r="C18" s="1268"/>
      <c r="D18" s="1268"/>
      <c r="E18" s="1268"/>
      <c r="F18" s="1268"/>
      <c r="G18" s="1268"/>
      <c r="H18" s="1268"/>
      <c r="I18" s="1268"/>
      <c r="J18" s="1269"/>
      <c r="K18" s="1428"/>
      <c r="L18" s="1428"/>
      <c r="M18" s="1428"/>
      <c r="N18" s="1429"/>
      <c r="O18" s="535"/>
      <c r="P18" s="526"/>
      <c r="AD18" s="535"/>
      <c r="AE18" s="526"/>
      <c r="AT18" s="526"/>
      <c r="BC18" s="1276"/>
      <c r="BD18" s="1277"/>
      <c r="BE18" s="1277"/>
      <c r="BF18" s="1277"/>
      <c r="BG18" s="1277"/>
      <c r="BH18" s="1277"/>
      <c r="BI18" s="1278"/>
      <c r="BJ18" s="1285"/>
      <c r="BK18" s="1286"/>
      <c r="BL18" s="1286"/>
      <c r="BM18" s="1286"/>
      <c r="BN18" s="1286"/>
      <c r="BO18" s="1287"/>
      <c r="BR18" s="537"/>
      <c r="BS18" s="537"/>
      <c r="BT18" s="537"/>
      <c r="BU18" s="537"/>
      <c r="BV18" s="537"/>
      <c r="BW18" s="535"/>
    </row>
    <row r="19" spans="1:75" ht="19.5" customHeight="1" thickBot="1" x14ac:dyDescent="0.7">
      <c r="A19" s="526"/>
      <c r="O19" s="535"/>
      <c r="P19" s="526"/>
      <c r="AD19" s="535"/>
      <c r="AE19" s="526"/>
      <c r="AF19" s="1288" t="s">
        <v>621</v>
      </c>
      <c r="AG19" s="1289"/>
      <c r="AH19" s="1290"/>
      <c r="AI19" s="1288" t="s">
        <v>622</v>
      </c>
      <c r="AJ19" s="1289"/>
      <c r="AK19" s="1290"/>
      <c r="AL19" s="1288" t="s">
        <v>623</v>
      </c>
      <c r="AM19" s="1289"/>
      <c r="AN19" s="1290"/>
      <c r="AO19" s="1288" t="s">
        <v>624</v>
      </c>
      <c r="AP19" s="1289"/>
      <c r="AQ19" s="1289"/>
      <c r="AR19" s="1290"/>
      <c r="AT19" s="526"/>
      <c r="AU19" s="538"/>
      <c r="AV19" s="538"/>
      <c r="AW19" s="538"/>
      <c r="AX19" s="538"/>
      <c r="AY19" s="538"/>
      <c r="AZ19" s="538"/>
      <c r="BA19" s="538"/>
      <c r="BB19" s="538"/>
      <c r="BC19" s="538"/>
      <c r="BD19" s="538"/>
      <c r="BE19" s="538"/>
      <c r="BF19" s="538"/>
      <c r="BJ19" s="538"/>
      <c r="BK19" s="538"/>
      <c r="BL19" s="538"/>
      <c r="BM19" s="538"/>
      <c r="BN19" s="538"/>
      <c r="BO19" s="538"/>
      <c r="BP19" s="538"/>
      <c r="BQ19" s="538"/>
      <c r="BR19" s="538"/>
      <c r="BS19" s="538"/>
      <c r="BT19" s="538"/>
      <c r="BU19" s="538"/>
      <c r="BW19" s="535"/>
    </row>
    <row r="20" spans="1:75" ht="19.5" customHeight="1" thickBot="1" x14ac:dyDescent="0.5">
      <c r="A20" s="526"/>
      <c r="B20" s="1211" t="s">
        <v>620</v>
      </c>
      <c r="C20" s="1262"/>
      <c r="D20" s="1262"/>
      <c r="E20" s="1262"/>
      <c r="F20" s="1262"/>
      <c r="G20" s="1262"/>
      <c r="H20" s="1262"/>
      <c r="I20" s="1262"/>
      <c r="J20" s="1263"/>
      <c r="K20" s="1424">
        <f>K10-K15</f>
        <v>-5</v>
      </c>
      <c r="L20" s="1424"/>
      <c r="M20" s="1424"/>
      <c r="N20" s="1425"/>
      <c r="O20" s="535"/>
      <c r="P20" s="526"/>
      <c r="AD20" s="535"/>
      <c r="AE20" s="526"/>
      <c r="AF20" s="1291" t="s">
        <v>90</v>
      </c>
      <c r="AG20" s="1292"/>
      <c r="AH20" s="1293"/>
      <c r="AI20" s="1294">
        <v>5</v>
      </c>
      <c r="AJ20" s="1295"/>
      <c r="AK20" s="1296"/>
      <c r="AL20" s="1297">
        <f>'ESP Project Tracker'!I77+'ESP Project Tracker'!I78+'ESP Project Tracker'!I79+'ESP Project Tracker'!I81+'ESP Project Tracker'!I83</f>
        <v>5</v>
      </c>
      <c r="AM20" s="1298"/>
      <c r="AN20" s="1299"/>
      <c r="AO20" s="1300">
        <f>AI20-AL20</f>
        <v>0</v>
      </c>
      <c r="AP20" s="1301"/>
      <c r="AQ20" s="1301"/>
      <c r="AR20" s="1302"/>
      <c r="AT20" s="526"/>
      <c r="BP20" s="541"/>
      <c r="BQ20" s="537"/>
      <c r="BR20" s="537"/>
      <c r="BS20" s="537"/>
      <c r="BT20" s="537"/>
      <c r="BU20" s="537"/>
      <c r="BV20" s="537"/>
      <c r="BW20" s="535"/>
    </row>
    <row r="21" spans="1:75" ht="19.5" customHeight="1" thickBot="1" x14ac:dyDescent="0.5">
      <c r="A21" s="526"/>
      <c r="B21" s="1264"/>
      <c r="C21" s="1265"/>
      <c r="D21" s="1265"/>
      <c r="E21" s="1265"/>
      <c r="F21" s="1265"/>
      <c r="G21" s="1265"/>
      <c r="H21" s="1265"/>
      <c r="I21" s="1265"/>
      <c r="J21" s="1266"/>
      <c r="K21" s="1426"/>
      <c r="L21" s="1426"/>
      <c r="M21" s="1426"/>
      <c r="N21" s="1427"/>
      <c r="O21" s="535"/>
      <c r="P21" s="526"/>
      <c r="AD21" s="535"/>
      <c r="AE21" s="526"/>
      <c r="AF21" s="1291" t="s">
        <v>93</v>
      </c>
      <c r="AG21" s="1292"/>
      <c r="AH21" s="1293"/>
      <c r="AI21" s="1294">
        <v>4</v>
      </c>
      <c r="AJ21" s="1295"/>
      <c r="AK21" s="1296"/>
      <c r="AL21" s="1297">
        <f>'ESP Project Tracker'!I84+'ESP Project Tracker'!I85+'ESP Project Tracker'!I86+'ESP Project Tracker'!I90</f>
        <v>4</v>
      </c>
      <c r="AM21" s="1298"/>
      <c r="AN21" s="1299"/>
      <c r="AO21" s="1300">
        <f t="shared" ref="AO21:AO29" si="0">AI21-AL21</f>
        <v>0</v>
      </c>
      <c r="AP21" s="1301"/>
      <c r="AQ21" s="1301"/>
      <c r="AR21" s="1302"/>
      <c r="AT21" s="526"/>
      <c r="BP21" s="541"/>
      <c r="BQ21" s="537"/>
      <c r="BR21" s="537"/>
      <c r="BS21" s="537"/>
      <c r="BT21" s="537"/>
      <c r="BU21" s="537"/>
      <c r="BV21" s="537"/>
      <c r="BW21" s="535"/>
    </row>
    <row r="22" spans="1:75" ht="19.5" customHeight="1" thickBot="1" x14ac:dyDescent="0.5">
      <c r="A22" s="526"/>
      <c r="B22" s="1264"/>
      <c r="C22" s="1265"/>
      <c r="D22" s="1265"/>
      <c r="E22" s="1265"/>
      <c r="F22" s="1265"/>
      <c r="G22" s="1265"/>
      <c r="H22" s="1265"/>
      <c r="I22" s="1265"/>
      <c r="J22" s="1266"/>
      <c r="K22" s="1426"/>
      <c r="L22" s="1426"/>
      <c r="M22" s="1426"/>
      <c r="N22" s="1427"/>
      <c r="O22" s="535"/>
      <c r="P22" s="526"/>
      <c r="AD22" s="535"/>
      <c r="AE22" s="526"/>
      <c r="AF22" s="1291" t="s">
        <v>122</v>
      </c>
      <c r="AG22" s="1292"/>
      <c r="AH22" s="1293"/>
      <c r="AI22" s="1294">
        <v>1</v>
      </c>
      <c r="AJ22" s="1295"/>
      <c r="AK22" s="1296"/>
      <c r="AL22" s="1297">
        <f>'ESP Project Tracker'!I91</f>
        <v>1</v>
      </c>
      <c r="AM22" s="1298"/>
      <c r="AN22" s="1299"/>
      <c r="AO22" s="1300">
        <f t="shared" si="0"/>
        <v>0</v>
      </c>
      <c r="AP22" s="1301"/>
      <c r="AQ22" s="1301"/>
      <c r="AR22" s="1302"/>
      <c r="AT22" s="526"/>
      <c r="BP22" s="541"/>
      <c r="BQ22" s="537"/>
      <c r="BR22" s="537"/>
      <c r="BS22" s="537"/>
      <c r="BT22" s="537"/>
      <c r="BU22" s="537"/>
      <c r="BV22" s="537"/>
      <c r="BW22" s="535"/>
    </row>
    <row r="23" spans="1:75" ht="19.5" customHeight="1" thickBot="1" x14ac:dyDescent="0.5">
      <c r="A23" s="526"/>
      <c r="B23" s="1267"/>
      <c r="C23" s="1268"/>
      <c r="D23" s="1268"/>
      <c r="E23" s="1268"/>
      <c r="F23" s="1268"/>
      <c r="G23" s="1268"/>
      <c r="H23" s="1268"/>
      <c r="I23" s="1268"/>
      <c r="J23" s="1269"/>
      <c r="K23" s="1428"/>
      <c r="L23" s="1428"/>
      <c r="M23" s="1428"/>
      <c r="N23" s="1429"/>
      <c r="O23" s="535"/>
      <c r="P23" s="526"/>
      <c r="AD23" s="535"/>
      <c r="AE23" s="526"/>
      <c r="AF23" s="1291" t="s">
        <v>124</v>
      </c>
      <c r="AG23" s="1292"/>
      <c r="AH23" s="1293"/>
      <c r="AI23" s="1294">
        <v>1</v>
      </c>
      <c r="AJ23" s="1295"/>
      <c r="AK23" s="1296"/>
      <c r="AL23" s="1297">
        <f>'ESP Project Tracker'!I93</f>
        <v>1</v>
      </c>
      <c r="AM23" s="1298"/>
      <c r="AN23" s="1299"/>
      <c r="AO23" s="1300">
        <f t="shared" si="0"/>
        <v>0</v>
      </c>
      <c r="AP23" s="1301"/>
      <c r="AQ23" s="1301"/>
      <c r="AR23" s="1302"/>
      <c r="AT23" s="526"/>
      <c r="BP23" s="541"/>
      <c r="BQ23" s="537"/>
      <c r="BR23" s="537"/>
      <c r="BS23" s="537"/>
      <c r="BT23" s="537"/>
      <c r="BU23" s="537"/>
      <c r="BV23" s="537"/>
      <c r="BW23" s="535"/>
    </row>
    <row r="24" spans="1:75" ht="19.5" customHeight="1" thickBot="1" x14ac:dyDescent="0.5">
      <c r="A24" s="526"/>
      <c r="B24" s="573"/>
      <c r="C24" s="573"/>
      <c r="D24" s="573"/>
      <c r="E24" s="574"/>
      <c r="F24" s="574"/>
      <c r="G24" s="574"/>
      <c r="H24" s="554"/>
      <c r="I24" s="554"/>
      <c r="J24" s="554"/>
      <c r="K24" s="574"/>
      <c r="L24" s="574"/>
      <c r="M24" s="574"/>
      <c r="N24" s="574"/>
      <c r="O24" s="535"/>
      <c r="P24" s="526"/>
      <c r="AD24" s="535"/>
      <c r="AE24" s="526"/>
      <c r="AF24" s="1291" t="s">
        <v>625</v>
      </c>
      <c r="AG24" s="1292"/>
      <c r="AH24" s="1293"/>
      <c r="AI24" s="1294">
        <v>1</v>
      </c>
      <c r="AJ24" s="1295"/>
      <c r="AK24" s="1296"/>
      <c r="AL24" s="1297">
        <f>'ESP Project Tracker'!I94</f>
        <v>1</v>
      </c>
      <c r="AM24" s="1298"/>
      <c r="AN24" s="1299"/>
      <c r="AO24" s="1300">
        <f t="shared" si="0"/>
        <v>0</v>
      </c>
      <c r="AP24" s="1301"/>
      <c r="AQ24" s="1301"/>
      <c r="AR24" s="1302"/>
      <c r="AT24" s="526"/>
      <c r="BJ24" s="541"/>
      <c r="BK24" s="541"/>
      <c r="BL24" s="541"/>
      <c r="BM24" s="541"/>
      <c r="BW24" s="535"/>
    </row>
    <row r="25" spans="1:75" ht="19" thickBot="1" x14ac:dyDescent="0.5">
      <c r="A25" s="526"/>
      <c r="B25" s="1430" t="s">
        <v>626</v>
      </c>
      <c r="C25" s="1262"/>
      <c r="D25" s="1262"/>
      <c r="E25" s="1262"/>
      <c r="F25" s="1262"/>
      <c r="G25" s="1263"/>
      <c r="H25" s="1431" t="s">
        <v>627</v>
      </c>
      <c r="I25" s="1432"/>
      <c r="J25" s="1432"/>
      <c r="K25" s="1432"/>
      <c r="L25" s="1432"/>
      <c r="M25" s="1432"/>
      <c r="N25" s="1433"/>
      <c r="O25" s="535"/>
      <c r="P25" s="526"/>
      <c r="AD25" s="535"/>
      <c r="AE25" s="526"/>
      <c r="AF25" s="1291" t="s">
        <v>95</v>
      </c>
      <c r="AG25" s="1292"/>
      <c r="AH25" s="1293"/>
      <c r="AI25" s="1294">
        <v>3</v>
      </c>
      <c r="AJ25" s="1295"/>
      <c r="AK25" s="1296"/>
      <c r="AL25" s="1297">
        <f>'ESP Project Tracker'!I95+'ESP Project Tracker'!I96+'ESP Project Tracker'!I97</f>
        <v>3</v>
      </c>
      <c r="AM25" s="1298"/>
      <c r="AN25" s="1299"/>
      <c r="AO25" s="1300">
        <f t="shared" si="0"/>
        <v>0</v>
      </c>
      <c r="AP25" s="1301"/>
      <c r="AQ25" s="1301"/>
      <c r="AR25" s="1302"/>
      <c r="AT25" s="526"/>
      <c r="BW25" s="535"/>
    </row>
    <row r="26" spans="1:75" ht="19" thickBot="1" x14ac:dyDescent="0.5">
      <c r="A26" s="526"/>
      <c r="B26" s="1264"/>
      <c r="C26" s="1265"/>
      <c r="D26" s="1265"/>
      <c r="E26" s="1265"/>
      <c r="F26" s="1265"/>
      <c r="G26" s="1266"/>
      <c r="H26" s="1434"/>
      <c r="I26" s="1435"/>
      <c r="J26" s="1435"/>
      <c r="K26" s="1435"/>
      <c r="L26" s="1435"/>
      <c r="M26" s="1435"/>
      <c r="N26" s="1436"/>
      <c r="O26" s="535"/>
      <c r="P26" s="526"/>
      <c r="AD26" s="535"/>
      <c r="AE26" s="526"/>
      <c r="AF26" s="1291" t="s">
        <v>98</v>
      </c>
      <c r="AG26" s="1292"/>
      <c r="AH26" s="1293"/>
      <c r="AI26" s="1294">
        <v>2</v>
      </c>
      <c r="AJ26" s="1295"/>
      <c r="AK26" s="1296"/>
      <c r="AL26" s="1297">
        <f>'ESP Project Tracker'!I98+'ESP Project Tracker'!I101</f>
        <v>2</v>
      </c>
      <c r="AM26" s="1298"/>
      <c r="AN26" s="1299"/>
      <c r="AO26" s="1300">
        <f t="shared" si="0"/>
        <v>0</v>
      </c>
      <c r="AP26" s="1301"/>
      <c r="AQ26" s="1301"/>
      <c r="AR26" s="1302"/>
      <c r="AT26" s="526"/>
      <c r="BW26" s="535"/>
    </row>
    <row r="27" spans="1:75" ht="19" thickBot="1" x14ac:dyDescent="0.5">
      <c r="A27" s="526"/>
      <c r="B27" s="1264"/>
      <c r="C27" s="1265"/>
      <c r="D27" s="1265"/>
      <c r="E27" s="1265"/>
      <c r="F27" s="1265"/>
      <c r="G27" s="1266"/>
      <c r="H27" s="1434"/>
      <c r="I27" s="1435"/>
      <c r="J27" s="1435"/>
      <c r="K27" s="1435"/>
      <c r="L27" s="1435"/>
      <c r="M27" s="1435"/>
      <c r="N27" s="1436"/>
      <c r="O27" s="535"/>
      <c r="P27" s="526"/>
      <c r="AD27" s="535"/>
      <c r="AE27" s="526"/>
      <c r="AF27" s="1291" t="s">
        <v>103</v>
      </c>
      <c r="AG27" s="1292"/>
      <c r="AH27" s="1293"/>
      <c r="AI27" s="1294">
        <v>2</v>
      </c>
      <c r="AJ27" s="1295"/>
      <c r="AK27" s="1296"/>
      <c r="AL27" s="1297">
        <f>'ESP Project Tracker'!I102+'ESP Project Tracker'!I105</f>
        <v>2</v>
      </c>
      <c r="AM27" s="1298"/>
      <c r="AN27" s="1299"/>
      <c r="AO27" s="1300">
        <f t="shared" si="0"/>
        <v>0</v>
      </c>
      <c r="AP27" s="1301"/>
      <c r="AQ27" s="1301"/>
      <c r="AR27" s="1302"/>
      <c r="AT27" s="526"/>
      <c r="BW27" s="535"/>
    </row>
    <row r="28" spans="1:75" ht="19" thickBot="1" x14ac:dyDescent="0.5">
      <c r="A28" s="526"/>
      <c r="B28" s="1264"/>
      <c r="C28" s="1265"/>
      <c r="D28" s="1265"/>
      <c r="E28" s="1265"/>
      <c r="F28" s="1265"/>
      <c r="G28" s="1266"/>
      <c r="H28" s="1434"/>
      <c r="I28" s="1435"/>
      <c r="J28" s="1435"/>
      <c r="K28" s="1435"/>
      <c r="L28" s="1435"/>
      <c r="M28" s="1435"/>
      <c r="N28" s="1436"/>
      <c r="O28" s="535"/>
      <c r="P28" s="526"/>
      <c r="AD28" s="535"/>
      <c r="AE28" s="526"/>
      <c r="AF28" s="1291" t="s">
        <v>130</v>
      </c>
      <c r="AG28" s="1292"/>
      <c r="AH28" s="1293"/>
      <c r="AI28" s="1294">
        <v>1</v>
      </c>
      <c r="AJ28" s="1295"/>
      <c r="AK28" s="1296"/>
      <c r="AL28" s="1297">
        <f>'ESP Project Tracker'!I106</f>
        <v>1</v>
      </c>
      <c r="AM28" s="1298"/>
      <c r="AN28" s="1299"/>
      <c r="AO28" s="1300">
        <f t="shared" si="0"/>
        <v>0</v>
      </c>
      <c r="AP28" s="1301"/>
      <c r="AQ28" s="1301"/>
      <c r="AR28" s="1302"/>
      <c r="AT28" s="526"/>
      <c r="BW28" s="535"/>
    </row>
    <row r="29" spans="1:75" ht="19" thickBot="1" x14ac:dyDescent="0.5">
      <c r="A29" s="526"/>
      <c r="B29" s="1264"/>
      <c r="C29" s="1265"/>
      <c r="D29" s="1265"/>
      <c r="E29" s="1265"/>
      <c r="F29" s="1265"/>
      <c r="G29" s="1266"/>
      <c r="H29" s="1434"/>
      <c r="I29" s="1435"/>
      <c r="J29" s="1435"/>
      <c r="K29" s="1435"/>
      <c r="L29" s="1435"/>
      <c r="M29" s="1435"/>
      <c r="N29" s="1436"/>
      <c r="O29" s="535"/>
      <c r="P29" s="526"/>
      <c r="AD29" s="535"/>
      <c r="AE29" s="526"/>
      <c r="AF29" s="1291" t="s">
        <v>106</v>
      </c>
      <c r="AG29" s="1292"/>
      <c r="AH29" s="1293"/>
      <c r="AI29" s="1294">
        <v>4</v>
      </c>
      <c r="AJ29" s="1295"/>
      <c r="AK29" s="1296"/>
      <c r="AL29" s="1297">
        <f>'ESP Project Tracker'!I107+'ESP Project Tracker'!I108+'ESP Project Tracker'!I109+'ESP Project Tracker'!I112</f>
        <v>4</v>
      </c>
      <c r="AM29" s="1298"/>
      <c r="AN29" s="1299"/>
      <c r="AO29" s="1300">
        <f t="shared" si="0"/>
        <v>0</v>
      </c>
      <c r="AP29" s="1301"/>
      <c r="AQ29" s="1301"/>
      <c r="AR29" s="1302"/>
      <c r="AT29" s="526"/>
      <c r="BW29" s="535"/>
    </row>
    <row r="30" spans="1:75" ht="15" thickBot="1" x14ac:dyDescent="0.4">
      <c r="A30" s="526"/>
      <c r="B30" s="1264"/>
      <c r="C30" s="1265"/>
      <c r="D30" s="1265"/>
      <c r="E30" s="1265"/>
      <c r="F30" s="1265"/>
      <c r="G30" s="1266"/>
      <c r="H30" s="1434"/>
      <c r="I30" s="1435"/>
      <c r="J30" s="1435"/>
      <c r="K30" s="1435"/>
      <c r="L30" s="1435"/>
      <c r="M30" s="1435"/>
      <c r="N30" s="1436"/>
      <c r="O30" s="535"/>
      <c r="P30" s="526"/>
      <c r="AD30" s="535"/>
      <c r="AE30" s="526"/>
      <c r="AF30" s="466"/>
      <c r="AG30" s="466"/>
      <c r="AH30" s="466"/>
      <c r="AI30" s="466"/>
      <c r="AJ30" s="466"/>
      <c r="AK30" s="466"/>
      <c r="AL30" s="466"/>
      <c r="AM30" s="466"/>
      <c r="AN30" s="466"/>
      <c r="AO30" s="466"/>
      <c r="AP30" s="466"/>
      <c r="AQ30" s="466"/>
      <c r="AR30" s="466"/>
      <c r="AT30" s="526"/>
      <c r="BW30" s="535"/>
    </row>
    <row r="31" spans="1:75" ht="21" customHeight="1" x14ac:dyDescent="0.35">
      <c r="A31" s="526"/>
      <c r="B31" s="1264"/>
      <c r="C31" s="1265"/>
      <c r="D31" s="1265"/>
      <c r="E31" s="1265"/>
      <c r="F31" s="1265"/>
      <c r="G31" s="1266"/>
      <c r="H31" s="1434"/>
      <c r="I31" s="1435"/>
      <c r="J31" s="1435"/>
      <c r="K31" s="1435"/>
      <c r="L31" s="1435"/>
      <c r="M31" s="1435"/>
      <c r="N31" s="1436"/>
      <c r="O31" s="535"/>
      <c r="P31" s="526"/>
      <c r="AD31" s="535"/>
      <c r="AE31" s="542"/>
      <c r="AF31" s="466"/>
      <c r="AG31" s="466"/>
      <c r="AH31" s="466"/>
      <c r="AI31" s="466"/>
      <c r="AJ31" s="466"/>
      <c r="AK31" s="466"/>
      <c r="AL31" s="466"/>
      <c r="AM31" s="466"/>
      <c r="AN31" s="466"/>
      <c r="AO31" s="466"/>
      <c r="AP31" s="466"/>
      <c r="AQ31" s="466"/>
      <c r="AR31" s="466"/>
      <c r="AT31" s="1249" t="s">
        <v>628</v>
      </c>
      <c r="AU31" s="1245"/>
      <c r="AV31" s="1245"/>
      <c r="AW31" s="1245"/>
      <c r="AX31" s="1245"/>
      <c r="AY31" s="1245"/>
      <c r="AZ31" s="1245"/>
      <c r="BA31" s="1245"/>
      <c r="BB31" s="1245"/>
      <c r="BC31" s="1245"/>
      <c r="BD31" s="1245"/>
      <c r="BE31" s="1245"/>
      <c r="BF31" s="1245"/>
      <c r="BG31" s="1245"/>
      <c r="BH31" s="1245"/>
      <c r="BI31" s="1245"/>
      <c r="BJ31" s="1245"/>
      <c r="BK31" s="1245"/>
      <c r="BL31" s="1245"/>
      <c r="BM31" s="1245"/>
      <c r="BN31" s="1245"/>
      <c r="BO31" s="1245"/>
      <c r="BP31" s="1245"/>
      <c r="BQ31" s="1245"/>
      <c r="BR31" s="1245"/>
      <c r="BS31" s="1245"/>
      <c r="BT31" s="1245"/>
      <c r="BU31" s="1245"/>
      <c r="BV31" s="1245"/>
      <c r="BW31" s="1246"/>
    </row>
    <row r="32" spans="1:75" ht="15" customHeight="1" thickBot="1" x14ac:dyDescent="0.4">
      <c r="A32" s="526"/>
      <c r="B32" s="1264"/>
      <c r="C32" s="1265"/>
      <c r="D32" s="1265"/>
      <c r="E32" s="1265"/>
      <c r="F32" s="1265"/>
      <c r="G32" s="1266"/>
      <c r="H32" s="1434"/>
      <c r="I32" s="1435"/>
      <c r="J32" s="1435"/>
      <c r="K32" s="1435"/>
      <c r="L32" s="1435"/>
      <c r="M32" s="1435"/>
      <c r="N32" s="1436"/>
      <c r="O32" s="535"/>
      <c r="P32" s="526"/>
      <c r="AD32" s="535"/>
      <c r="AE32" s="542"/>
      <c r="AF32" s="466"/>
      <c r="AG32" s="466"/>
      <c r="AH32" s="466"/>
      <c r="AI32" s="466"/>
      <c r="AJ32" s="466"/>
      <c r="AK32" s="466"/>
      <c r="AL32" s="466"/>
      <c r="AM32" s="466"/>
      <c r="AN32" s="466"/>
      <c r="AO32" s="466"/>
      <c r="AP32" s="466"/>
      <c r="AQ32" s="466"/>
      <c r="AR32" t="s">
        <v>601</v>
      </c>
      <c r="AT32" s="1303"/>
      <c r="AU32" s="1247"/>
      <c r="AV32" s="1247"/>
      <c r="AW32" s="1247"/>
      <c r="AX32" s="1247"/>
      <c r="AY32" s="1247"/>
      <c r="AZ32" s="1247"/>
      <c r="BA32" s="1247"/>
      <c r="BB32" s="1247"/>
      <c r="BC32" s="1247"/>
      <c r="BD32" s="1247"/>
      <c r="BE32" s="1247"/>
      <c r="BF32" s="1247"/>
      <c r="BG32" s="1247"/>
      <c r="BH32" s="1247"/>
      <c r="BI32" s="1247"/>
      <c r="BJ32" s="1247"/>
      <c r="BK32" s="1247"/>
      <c r="BL32" s="1247"/>
      <c r="BM32" s="1247"/>
      <c r="BN32" s="1247"/>
      <c r="BO32" s="1247"/>
      <c r="BP32" s="1247"/>
      <c r="BQ32" s="1247"/>
      <c r="BR32" s="1247"/>
      <c r="BS32" s="1247"/>
      <c r="BT32" s="1247"/>
      <c r="BU32" s="1247"/>
      <c r="BV32" s="1247"/>
      <c r="BW32" s="1248"/>
    </row>
    <row r="33" spans="1:75" ht="15.75" customHeight="1" thickBot="1" x14ac:dyDescent="0.4">
      <c r="A33" s="526"/>
      <c r="B33" s="1264"/>
      <c r="C33" s="1265"/>
      <c r="D33" s="1265"/>
      <c r="E33" s="1265"/>
      <c r="F33" s="1265"/>
      <c r="G33" s="1266"/>
      <c r="H33" s="1434"/>
      <c r="I33" s="1435"/>
      <c r="J33" s="1435"/>
      <c r="K33" s="1435"/>
      <c r="L33" s="1435"/>
      <c r="M33" s="1435"/>
      <c r="N33" s="1436"/>
      <c r="O33" s="535"/>
      <c r="P33" s="526"/>
      <c r="AD33" s="535"/>
      <c r="AE33" s="542"/>
      <c r="AF33" s="466"/>
      <c r="AG33" s="466"/>
      <c r="AH33" s="466"/>
      <c r="AI33" s="466"/>
      <c r="AJ33" s="466"/>
      <c r="AK33" s="466"/>
      <c r="AL33" s="466"/>
      <c r="AM33" s="466"/>
      <c r="AN33" s="466"/>
      <c r="AO33" s="466"/>
      <c r="AP33" s="466"/>
      <c r="AQ33" s="466"/>
      <c r="AT33" s="526"/>
      <c r="BW33" s="535"/>
    </row>
    <row r="34" spans="1:75" x14ac:dyDescent="0.35">
      <c r="A34" s="526"/>
      <c r="B34" s="1264"/>
      <c r="C34" s="1265"/>
      <c r="D34" s="1265"/>
      <c r="E34" s="1265"/>
      <c r="F34" s="1265"/>
      <c r="G34" s="1266"/>
      <c r="H34" s="1434"/>
      <c r="I34" s="1435"/>
      <c r="J34" s="1435"/>
      <c r="K34" s="1435"/>
      <c r="L34" s="1435"/>
      <c r="M34" s="1435"/>
      <c r="N34" s="1436"/>
      <c r="O34" s="535"/>
      <c r="P34" s="526"/>
      <c r="AD34" s="535"/>
      <c r="AE34" s="542"/>
      <c r="AF34" s="466"/>
      <c r="AG34" s="466"/>
      <c r="AH34" s="466"/>
      <c r="AI34" s="466"/>
      <c r="AJ34" s="466"/>
      <c r="AK34" s="466"/>
      <c r="AL34" s="466"/>
      <c r="AM34" s="466"/>
      <c r="AN34" s="466"/>
      <c r="AO34" s="466"/>
      <c r="AP34" s="466"/>
      <c r="AQ34" s="466"/>
      <c r="AT34" s="526"/>
      <c r="BC34" s="1185" t="s">
        <v>616</v>
      </c>
      <c r="BD34" s="1203"/>
      <c r="BE34" s="1203"/>
      <c r="BF34" s="1203"/>
      <c r="BG34" s="1203"/>
      <c r="BH34" s="1203"/>
      <c r="BI34" s="1204"/>
      <c r="BJ34" s="1194">
        <f>'[1]ESP Project Tracker Master'!F145</f>
        <v>40</v>
      </c>
      <c r="BK34" s="1195"/>
      <c r="BL34" s="1195"/>
      <c r="BM34" s="1195"/>
      <c r="BN34" s="1195"/>
      <c r="BO34" s="1196"/>
      <c r="BW34" s="535"/>
    </row>
    <row r="35" spans="1:75" x14ac:dyDescent="0.35">
      <c r="A35" s="526"/>
      <c r="B35" s="1264"/>
      <c r="C35" s="1265"/>
      <c r="D35" s="1265"/>
      <c r="E35" s="1265"/>
      <c r="F35" s="1265"/>
      <c r="G35" s="1266"/>
      <c r="H35" s="1434"/>
      <c r="I35" s="1435"/>
      <c r="J35" s="1435"/>
      <c r="K35" s="1435"/>
      <c r="L35" s="1435"/>
      <c r="M35" s="1435"/>
      <c r="N35" s="1436"/>
      <c r="O35" s="535"/>
      <c r="P35" s="526"/>
      <c r="AD35" s="535"/>
      <c r="AE35" s="542"/>
      <c r="AF35" s="466"/>
      <c r="AG35" s="466"/>
      <c r="AH35" s="466"/>
      <c r="AI35" s="466"/>
      <c r="AJ35" s="466"/>
      <c r="AK35" s="466"/>
      <c r="AL35" s="466"/>
      <c r="AM35" s="466"/>
      <c r="AN35" s="466"/>
      <c r="AO35" s="466"/>
      <c r="AP35" s="466"/>
      <c r="AQ35" s="466"/>
      <c r="AT35" s="526"/>
      <c r="BC35" s="1208"/>
      <c r="BD35" s="1209"/>
      <c r="BE35" s="1209"/>
      <c r="BF35" s="1209"/>
      <c r="BG35" s="1209"/>
      <c r="BH35" s="1209"/>
      <c r="BI35" s="1210"/>
      <c r="BJ35" s="1197"/>
      <c r="BK35" s="1198"/>
      <c r="BL35" s="1198"/>
      <c r="BM35" s="1198"/>
      <c r="BN35" s="1198"/>
      <c r="BO35" s="1199"/>
      <c r="BW35" s="535"/>
    </row>
    <row r="36" spans="1:75" x14ac:dyDescent="0.35">
      <c r="A36" s="526"/>
      <c r="B36" s="1264"/>
      <c r="C36" s="1265"/>
      <c r="D36" s="1265"/>
      <c r="E36" s="1265"/>
      <c r="F36" s="1265"/>
      <c r="G36" s="1266"/>
      <c r="H36" s="1434"/>
      <c r="I36" s="1435"/>
      <c r="J36" s="1435"/>
      <c r="K36" s="1435"/>
      <c r="L36" s="1435"/>
      <c r="M36" s="1435"/>
      <c r="N36" s="1436"/>
      <c r="O36" s="535"/>
      <c r="P36" s="526"/>
      <c r="AD36" s="535"/>
      <c r="AE36" s="542"/>
      <c r="AF36" s="466"/>
      <c r="AG36" s="466"/>
      <c r="AH36" s="466"/>
      <c r="AI36" s="466"/>
      <c r="AJ36" s="466"/>
      <c r="AK36" s="466"/>
      <c r="AL36" s="466"/>
      <c r="AM36" s="466"/>
      <c r="AN36" s="466"/>
      <c r="AO36" s="466"/>
      <c r="AP36" s="466"/>
      <c r="AQ36" s="466"/>
      <c r="AT36" s="526"/>
      <c r="BC36" s="1208"/>
      <c r="BD36" s="1209"/>
      <c r="BE36" s="1209"/>
      <c r="BF36" s="1209"/>
      <c r="BG36" s="1209"/>
      <c r="BH36" s="1209"/>
      <c r="BI36" s="1210"/>
      <c r="BJ36" s="1197"/>
      <c r="BK36" s="1198"/>
      <c r="BL36" s="1198"/>
      <c r="BM36" s="1198"/>
      <c r="BN36" s="1198"/>
      <c r="BO36" s="1199"/>
      <c r="BW36" s="535"/>
    </row>
    <row r="37" spans="1:75" ht="15" thickBot="1" x14ac:dyDescent="0.4">
      <c r="A37" s="526"/>
      <c r="B37" s="1267"/>
      <c r="C37" s="1268"/>
      <c r="D37" s="1268"/>
      <c r="E37" s="1268"/>
      <c r="F37" s="1268"/>
      <c r="G37" s="1269"/>
      <c r="H37" s="1437"/>
      <c r="I37" s="1438"/>
      <c r="J37" s="1438"/>
      <c r="K37" s="1438"/>
      <c r="L37" s="1438"/>
      <c r="M37" s="1438"/>
      <c r="N37" s="1439"/>
      <c r="O37" s="535"/>
      <c r="P37" s="526"/>
      <c r="AD37" s="535"/>
      <c r="AE37" s="526"/>
      <c r="AT37" s="526"/>
      <c r="BC37" s="1205"/>
      <c r="BD37" s="1206"/>
      <c r="BE37" s="1206"/>
      <c r="BF37" s="1206"/>
      <c r="BG37" s="1206"/>
      <c r="BH37" s="1206"/>
      <c r="BI37" s="1207"/>
      <c r="BJ37" s="1200"/>
      <c r="BK37" s="1201"/>
      <c r="BL37" s="1201"/>
      <c r="BM37" s="1201"/>
      <c r="BN37" s="1201"/>
      <c r="BO37" s="1202"/>
      <c r="BW37" s="535"/>
    </row>
    <row r="38" spans="1:75" ht="15" thickBot="1" x14ac:dyDescent="0.4">
      <c r="A38" s="527"/>
      <c r="B38" s="528"/>
      <c r="C38" s="528"/>
      <c r="D38" s="528"/>
      <c r="E38" s="528"/>
      <c r="F38" s="528"/>
      <c r="G38" s="528"/>
      <c r="H38" s="528"/>
      <c r="I38" s="528"/>
      <c r="J38" s="528"/>
      <c r="K38" s="528"/>
      <c r="L38" s="528"/>
      <c r="M38" s="528"/>
      <c r="N38" s="543"/>
      <c r="O38" s="544"/>
      <c r="P38" s="526"/>
      <c r="AD38" s="535"/>
      <c r="AE38" s="527"/>
      <c r="AF38" s="528"/>
      <c r="AG38" s="528"/>
      <c r="AH38" s="528"/>
      <c r="AI38" s="528"/>
      <c r="AJ38" s="528"/>
      <c r="AK38" s="528"/>
      <c r="AL38" s="528"/>
      <c r="AM38" s="528"/>
      <c r="AN38" s="528"/>
      <c r="AO38" s="528"/>
      <c r="AP38" s="528"/>
      <c r="AQ38" s="528"/>
      <c r="AR38" s="543"/>
      <c r="AS38" s="528"/>
      <c r="AT38" s="527"/>
      <c r="AU38" s="528"/>
      <c r="AV38" s="528"/>
      <c r="AW38" s="528"/>
      <c r="AX38" s="528"/>
      <c r="AY38" s="528"/>
      <c r="AZ38" s="528"/>
      <c r="BA38" s="528"/>
      <c r="BB38" s="528"/>
      <c r="BC38" s="528"/>
      <c r="BD38" s="528"/>
      <c r="BE38" s="528"/>
      <c r="BF38" s="528"/>
      <c r="BG38" s="528"/>
      <c r="BH38" s="528"/>
      <c r="BI38" s="528"/>
      <c r="BJ38" s="528"/>
      <c r="BK38" s="528"/>
      <c r="BL38" s="528"/>
      <c r="BM38" s="528"/>
      <c r="BN38" s="528"/>
      <c r="BO38" s="528"/>
      <c r="BP38" s="528"/>
      <c r="BQ38" s="528"/>
      <c r="BR38" s="528"/>
      <c r="BS38" s="528"/>
      <c r="BT38" s="528"/>
      <c r="BU38" s="528"/>
      <c r="BV38" s="528"/>
      <c r="BW38" s="544"/>
    </row>
    <row r="39" spans="1:75" ht="15" customHeight="1" x14ac:dyDescent="0.35">
      <c r="A39" s="1249" t="s">
        <v>629</v>
      </c>
      <c r="B39" s="1245"/>
      <c r="C39" s="1245"/>
      <c r="D39" s="1245"/>
      <c r="E39" s="1245"/>
      <c r="F39" s="1245"/>
      <c r="G39" s="1245"/>
      <c r="H39" s="1245"/>
      <c r="I39" s="1245"/>
      <c r="J39" s="1245"/>
      <c r="K39" s="1245"/>
      <c r="L39" s="1245"/>
      <c r="M39" s="1245"/>
      <c r="N39" s="1245"/>
      <c r="O39" s="1246"/>
      <c r="P39" s="526"/>
      <c r="AD39" s="535"/>
      <c r="AE39" s="1245" t="s">
        <v>630</v>
      </c>
      <c r="AF39" s="1245"/>
      <c r="AG39" s="1245"/>
      <c r="AH39" s="1245"/>
      <c r="AI39" s="1245"/>
      <c r="AJ39" s="1245"/>
      <c r="AK39" s="1245"/>
      <c r="AL39" s="1245"/>
      <c r="AM39" s="1245"/>
      <c r="AN39" s="1245"/>
      <c r="AO39" s="1245"/>
      <c r="AP39" s="1245"/>
      <c r="AQ39" s="1245"/>
      <c r="AR39" s="1245"/>
      <c r="AS39" s="1246"/>
      <c r="AT39" s="1250" t="s">
        <v>631</v>
      </c>
      <c r="AU39" s="1251"/>
      <c r="AV39" s="1251"/>
      <c r="AW39" s="1251"/>
      <c r="AX39" s="1251"/>
      <c r="AY39" s="1251"/>
      <c r="AZ39" s="1251"/>
      <c r="BA39" s="1251"/>
      <c r="BB39" s="1251"/>
      <c r="BC39" s="1251"/>
      <c r="BD39" s="1251"/>
      <c r="BE39" s="1251"/>
      <c r="BF39" s="1251"/>
      <c r="BG39" s="1251"/>
      <c r="BH39" s="1251"/>
      <c r="BI39" s="1251"/>
      <c r="BJ39" s="1251"/>
      <c r="BK39" s="1251"/>
      <c r="BL39" s="1251"/>
      <c r="BM39" s="1251"/>
      <c r="BN39" s="1251"/>
      <c r="BO39" s="1251"/>
      <c r="BP39" s="1251"/>
      <c r="BQ39" s="1251"/>
      <c r="BR39" s="1251"/>
      <c r="BS39" s="1251"/>
      <c r="BT39" s="1251"/>
      <c r="BU39" s="1251"/>
      <c r="BV39" s="1251"/>
      <c r="BW39" s="1252"/>
    </row>
    <row r="40" spans="1:75" ht="15.75" customHeight="1" thickBot="1" x14ac:dyDescent="0.4">
      <c r="A40" s="1303"/>
      <c r="B40" s="1247"/>
      <c r="C40" s="1247"/>
      <c r="D40" s="1247"/>
      <c r="E40" s="1247"/>
      <c r="F40" s="1247"/>
      <c r="G40" s="1247"/>
      <c r="H40" s="1247"/>
      <c r="I40" s="1247"/>
      <c r="J40" s="1247"/>
      <c r="K40" s="1247"/>
      <c r="L40" s="1247"/>
      <c r="M40" s="1247"/>
      <c r="N40" s="1247"/>
      <c r="O40" s="1248"/>
      <c r="P40" s="526"/>
      <c r="AD40" s="535"/>
      <c r="AE40" s="1247"/>
      <c r="AF40" s="1247"/>
      <c r="AG40" s="1247"/>
      <c r="AH40" s="1247"/>
      <c r="AI40" s="1247"/>
      <c r="AJ40" s="1247"/>
      <c r="AK40" s="1247"/>
      <c r="AL40" s="1247"/>
      <c r="AM40" s="1247"/>
      <c r="AN40" s="1247"/>
      <c r="AO40" s="1247"/>
      <c r="AP40" s="1247"/>
      <c r="AQ40" s="1247"/>
      <c r="AR40" s="1247"/>
      <c r="AS40" s="1248"/>
      <c r="AT40" s="1303"/>
      <c r="AU40" s="1247"/>
      <c r="AV40" s="1247"/>
      <c r="AW40" s="1247"/>
      <c r="AX40" s="1247"/>
      <c r="AY40" s="1247"/>
      <c r="AZ40" s="1247"/>
      <c r="BA40" s="1247"/>
      <c r="BB40" s="1247"/>
      <c r="BC40" s="1247"/>
      <c r="BD40" s="1247"/>
      <c r="BE40" s="1247"/>
      <c r="BF40" s="1247"/>
      <c r="BG40" s="1247"/>
      <c r="BH40" s="1247"/>
      <c r="BI40" s="1247"/>
      <c r="BJ40" s="1247"/>
      <c r="BK40" s="1247"/>
      <c r="BL40" s="1247"/>
      <c r="BM40" s="1247"/>
      <c r="BN40" s="1247"/>
      <c r="BO40" s="1247"/>
      <c r="BP40" s="1247"/>
      <c r="BQ40" s="1247"/>
      <c r="BR40" s="1247"/>
      <c r="BS40" s="1247"/>
      <c r="BT40" s="1247"/>
      <c r="BU40" s="1247"/>
      <c r="BV40" s="1247"/>
      <c r="BW40" s="1248"/>
    </row>
    <row r="41" spans="1:75" ht="15" thickBot="1" x14ac:dyDescent="0.4">
      <c r="A41" s="526"/>
      <c r="O41" s="535"/>
      <c r="P41" s="526"/>
      <c r="AD41" s="535"/>
      <c r="AS41" s="535"/>
      <c r="AT41" s="524"/>
      <c r="AU41" s="525"/>
      <c r="AV41" s="525"/>
      <c r="AW41" s="525"/>
      <c r="AX41" s="525"/>
      <c r="AY41" s="525"/>
      <c r="AZ41" s="525"/>
      <c r="BA41" s="525"/>
      <c r="BB41" s="525"/>
      <c r="BC41" s="525"/>
      <c r="BD41" s="525"/>
      <c r="BE41" s="525"/>
      <c r="BF41" s="525"/>
      <c r="BG41" s="525"/>
      <c r="BH41" s="525"/>
      <c r="BI41" s="525"/>
      <c r="BJ41" s="525"/>
      <c r="BK41" s="525"/>
      <c r="BL41" s="525"/>
      <c r="BM41" s="525"/>
      <c r="BN41" s="525"/>
      <c r="BO41" s="525"/>
      <c r="BP41" s="525"/>
      <c r="BQ41" s="525"/>
      <c r="BR41" s="525"/>
      <c r="BS41" s="525"/>
      <c r="BT41" s="525"/>
      <c r="BU41" s="525"/>
      <c r="BV41" s="525"/>
      <c r="BW41" s="536"/>
    </row>
    <row r="42" spans="1:75" ht="15" customHeight="1" thickBot="1" x14ac:dyDescent="1.4">
      <c r="A42" s="526"/>
      <c r="B42" s="1211" t="s">
        <v>615</v>
      </c>
      <c r="C42" s="1262"/>
      <c r="D42" s="1262"/>
      <c r="E42" s="1262"/>
      <c r="F42" s="1262"/>
      <c r="G42" s="1262"/>
      <c r="H42" s="1262"/>
      <c r="I42" s="1262"/>
      <c r="J42" s="1263"/>
      <c r="K42" s="1253">
        <f>'ESP Project Tracker'!G32</f>
        <v>15</v>
      </c>
      <c r="L42" s="1254"/>
      <c r="M42" s="1254"/>
      <c r="N42" s="1255"/>
      <c r="O42" s="535"/>
      <c r="P42" s="526"/>
      <c r="AD42" s="535"/>
      <c r="AF42" s="541"/>
      <c r="AG42" s="541"/>
      <c r="AH42" s="541"/>
      <c r="AI42" s="541"/>
      <c r="AJ42" s="541"/>
      <c r="AK42" s="541"/>
      <c r="AL42" s="541"/>
      <c r="AM42" s="541"/>
      <c r="AN42" s="541"/>
      <c r="AO42" s="575"/>
      <c r="AP42" s="575"/>
      <c r="AQ42" s="575"/>
      <c r="AR42" s="575"/>
      <c r="AS42" s="535"/>
      <c r="AT42" s="526"/>
      <c r="BW42" s="535"/>
    </row>
    <row r="43" spans="1:75" ht="15" customHeight="1" x14ac:dyDescent="0.35">
      <c r="A43" s="526"/>
      <c r="B43" s="1264"/>
      <c r="C43" s="1265"/>
      <c r="D43" s="1265"/>
      <c r="E43" s="1265"/>
      <c r="F43" s="1265"/>
      <c r="G43" s="1265"/>
      <c r="H43" s="1265"/>
      <c r="I43" s="1265"/>
      <c r="J43" s="1266"/>
      <c r="K43" s="1256"/>
      <c r="L43" s="1257"/>
      <c r="M43" s="1257"/>
      <c r="N43" s="1258"/>
      <c r="O43" s="535"/>
      <c r="P43" s="526"/>
      <c r="AD43" s="535"/>
      <c r="AF43" s="1185" t="s">
        <v>616</v>
      </c>
      <c r="AG43" s="1203"/>
      <c r="AH43" s="1203"/>
      <c r="AI43" s="1203"/>
      <c r="AJ43" s="1203"/>
      <c r="AK43" s="1203"/>
      <c r="AL43" s="1203"/>
      <c r="AM43" s="1203"/>
      <c r="AN43" s="1204"/>
      <c r="AO43" s="1194">
        <f>'ESP Project Tracker'!G113</f>
        <v>36</v>
      </c>
      <c r="AP43" s="1195"/>
      <c r="AQ43" s="1195"/>
      <c r="AR43" s="1196"/>
      <c r="AS43" s="535"/>
      <c r="AT43" s="526"/>
      <c r="BW43" s="535"/>
    </row>
    <row r="44" spans="1:75" ht="22.75" customHeight="1" thickBot="1" x14ac:dyDescent="0.4">
      <c r="A44" s="526"/>
      <c r="B44" s="1264"/>
      <c r="C44" s="1265"/>
      <c r="D44" s="1265"/>
      <c r="E44" s="1265"/>
      <c r="F44" s="1265"/>
      <c r="G44" s="1265"/>
      <c r="H44" s="1265"/>
      <c r="I44" s="1265"/>
      <c r="J44" s="1266"/>
      <c r="K44" s="1256"/>
      <c r="L44" s="1257"/>
      <c r="M44" s="1257"/>
      <c r="N44" s="1258"/>
      <c r="O44" s="535"/>
      <c r="P44" s="526"/>
      <c r="AD44" s="535"/>
      <c r="AF44" s="1205"/>
      <c r="AG44" s="1206"/>
      <c r="AH44" s="1206"/>
      <c r="AI44" s="1206"/>
      <c r="AJ44" s="1206"/>
      <c r="AK44" s="1206"/>
      <c r="AL44" s="1206"/>
      <c r="AM44" s="1206"/>
      <c r="AN44" s="1207"/>
      <c r="AO44" s="1200"/>
      <c r="AP44" s="1201"/>
      <c r="AQ44" s="1201"/>
      <c r="AR44" s="1202"/>
      <c r="AS44" s="535"/>
      <c r="AT44" s="526"/>
      <c r="BW44" s="535"/>
    </row>
    <row r="45" spans="1:75" ht="24.75" customHeight="1" thickBot="1" x14ac:dyDescent="0.4">
      <c r="A45" s="526"/>
      <c r="B45" s="1267"/>
      <c r="C45" s="1268"/>
      <c r="D45" s="1268"/>
      <c r="E45" s="1268"/>
      <c r="F45" s="1268"/>
      <c r="G45" s="1268"/>
      <c r="H45" s="1268"/>
      <c r="I45" s="1268"/>
      <c r="J45" s="1269"/>
      <c r="K45" s="1259"/>
      <c r="L45" s="1260"/>
      <c r="M45" s="1260"/>
      <c r="N45" s="1261"/>
      <c r="O45" s="535"/>
      <c r="P45" s="526"/>
      <c r="AD45" s="535"/>
      <c r="AF45" s="466"/>
      <c r="AG45" s="466"/>
      <c r="AH45" s="466"/>
      <c r="AI45" s="466"/>
      <c r="AJ45" s="466"/>
      <c r="AK45" s="466"/>
      <c r="AL45" s="466"/>
      <c r="AM45" s="466"/>
      <c r="AN45" s="466"/>
      <c r="AO45" s="537"/>
      <c r="AP45" s="537"/>
      <c r="AQ45" s="537"/>
      <c r="AR45" s="537"/>
      <c r="AS45" s="535"/>
      <c r="AT45" s="526"/>
      <c r="BW45" s="535"/>
    </row>
    <row r="46" spans="1:75" ht="21.75" customHeight="1" thickBot="1" x14ac:dyDescent="0.4">
      <c r="A46" s="526"/>
      <c r="N46" s="130"/>
      <c r="O46" s="535"/>
      <c r="P46" s="526"/>
      <c r="AD46" s="535"/>
      <c r="AF46" s="1211" t="s">
        <v>80</v>
      </c>
      <c r="AG46" s="1212"/>
      <c r="AH46" s="1212"/>
      <c r="AI46" s="1212"/>
      <c r="AJ46" s="1212"/>
      <c r="AK46" s="1212"/>
      <c r="AL46" s="1212"/>
      <c r="AM46" s="1212"/>
      <c r="AN46" s="1213"/>
      <c r="AO46" s="1253">
        <f>'ESP Project Tracker'!I113</f>
        <v>30</v>
      </c>
      <c r="AP46" s="1254"/>
      <c r="AQ46" s="1254"/>
      <c r="AR46" s="1255"/>
      <c r="AS46" s="535"/>
      <c r="AT46" s="526"/>
      <c r="BF46" s="1304" t="s">
        <v>632</v>
      </c>
      <c r="BG46" s="1305"/>
      <c r="BH46" s="1305"/>
      <c r="BI46" s="1305"/>
      <c r="BJ46" s="1305"/>
      <c r="BK46" s="1305"/>
      <c r="BL46" s="1305"/>
      <c r="BM46" s="1305"/>
      <c r="BN46" s="1306"/>
      <c r="BW46" s="535"/>
    </row>
    <row r="47" spans="1:75" ht="21" customHeight="1" thickBot="1" x14ac:dyDescent="0.4">
      <c r="A47" s="526"/>
      <c r="B47" s="1270" t="s">
        <v>618</v>
      </c>
      <c r="C47" s="1440"/>
      <c r="D47" s="1440"/>
      <c r="E47" s="1440"/>
      <c r="F47" s="1440"/>
      <c r="G47" s="1440"/>
      <c r="H47" s="1440"/>
      <c r="I47" s="1440"/>
      <c r="J47" s="1441"/>
      <c r="K47" s="1448">
        <f>'ESP Project Tracker'!I32</f>
        <v>3</v>
      </c>
      <c r="L47" s="1448"/>
      <c r="M47" s="1448"/>
      <c r="N47" s="1449"/>
      <c r="O47" s="535"/>
      <c r="P47" s="526"/>
      <c r="AD47" s="535"/>
      <c r="AF47" s="1217"/>
      <c r="AG47" s="1218"/>
      <c r="AH47" s="1218"/>
      <c r="AI47" s="1218"/>
      <c r="AJ47" s="1218"/>
      <c r="AK47" s="1218"/>
      <c r="AL47" s="1218"/>
      <c r="AM47" s="1218"/>
      <c r="AN47" s="1219"/>
      <c r="AO47" s="1259"/>
      <c r="AP47" s="1260"/>
      <c r="AQ47" s="1260"/>
      <c r="AR47" s="1261"/>
      <c r="AS47" s="535"/>
      <c r="AT47" s="526"/>
      <c r="BF47" s="1307"/>
      <c r="BG47" s="1308"/>
      <c r="BH47" s="1308"/>
      <c r="BI47" s="1308"/>
      <c r="BJ47" s="1308"/>
      <c r="BK47" s="1308"/>
      <c r="BL47" s="1308"/>
      <c r="BM47" s="1308"/>
      <c r="BN47" s="1309"/>
      <c r="BW47" s="535"/>
    </row>
    <row r="48" spans="1:75" ht="15" customHeight="1" thickBot="1" x14ac:dyDescent="0.4">
      <c r="A48" s="526"/>
      <c r="B48" s="1442"/>
      <c r="C48" s="1443"/>
      <c r="D48" s="1443"/>
      <c r="E48" s="1443"/>
      <c r="F48" s="1443"/>
      <c r="G48" s="1443"/>
      <c r="H48" s="1443"/>
      <c r="I48" s="1443"/>
      <c r="J48" s="1444"/>
      <c r="K48" s="1450"/>
      <c r="L48" s="1450"/>
      <c r="M48" s="1450"/>
      <c r="N48" s="1451"/>
      <c r="O48" s="535"/>
      <c r="P48" s="526"/>
      <c r="AD48" s="535"/>
      <c r="AF48" s="539"/>
      <c r="AG48" s="539"/>
      <c r="AH48" s="539"/>
      <c r="AI48" s="539"/>
      <c r="AJ48" s="539"/>
      <c r="AK48" s="539"/>
      <c r="AL48" s="539"/>
      <c r="AM48" s="539"/>
      <c r="AN48" s="539"/>
      <c r="AO48" s="540"/>
      <c r="AP48" s="540"/>
      <c r="AQ48" s="540"/>
      <c r="AR48" s="540"/>
      <c r="AS48" s="535"/>
      <c r="AT48" s="526"/>
      <c r="BF48" s="1307"/>
      <c r="BG48" s="1308"/>
      <c r="BH48" s="1308"/>
      <c r="BI48" s="1308"/>
      <c r="BJ48" s="1308"/>
      <c r="BK48" s="1308"/>
      <c r="BL48" s="1308"/>
      <c r="BM48" s="1308"/>
      <c r="BN48" s="1309"/>
      <c r="BW48" s="535"/>
    </row>
    <row r="49" spans="1:75" ht="25.5" customHeight="1" x14ac:dyDescent="0.35">
      <c r="A49" s="526"/>
      <c r="B49" s="1442"/>
      <c r="C49" s="1443"/>
      <c r="D49" s="1443"/>
      <c r="E49" s="1443"/>
      <c r="F49" s="1443"/>
      <c r="G49" s="1443"/>
      <c r="H49" s="1443"/>
      <c r="I49" s="1443"/>
      <c r="J49" s="1444"/>
      <c r="K49" s="1450"/>
      <c r="L49" s="1450"/>
      <c r="M49" s="1450"/>
      <c r="N49" s="1451"/>
      <c r="O49" s="535"/>
      <c r="P49" s="526"/>
      <c r="AD49" s="535"/>
      <c r="AF49" s="1270" t="s">
        <v>620</v>
      </c>
      <c r="AG49" s="1271"/>
      <c r="AH49" s="1271"/>
      <c r="AI49" s="1271"/>
      <c r="AJ49" s="1271"/>
      <c r="AK49" s="1271"/>
      <c r="AL49" s="1271"/>
      <c r="AM49" s="1271"/>
      <c r="AN49" s="1272"/>
      <c r="AO49" s="1279">
        <f>AO43-AO46</f>
        <v>6</v>
      </c>
      <c r="AP49" s="1280"/>
      <c r="AQ49" s="1280"/>
      <c r="AR49" s="1281"/>
      <c r="AS49" s="535"/>
      <c r="AT49" s="526"/>
      <c r="BF49" s="1307"/>
      <c r="BG49" s="1308"/>
      <c r="BH49" s="1308"/>
      <c r="BI49" s="1308"/>
      <c r="BJ49" s="1308"/>
      <c r="BK49" s="1308"/>
      <c r="BL49" s="1308"/>
      <c r="BM49" s="1308"/>
      <c r="BN49" s="1309"/>
      <c r="BW49" s="535"/>
    </row>
    <row r="50" spans="1:75" ht="15.75" customHeight="1" thickBot="1" x14ac:dyDescent="0.4">
      <c r="A50" s="526"/>
      <c r="B50" s="1445"/>
      <c r="C50" s="1446"/>
      <c r="D50" s="1446"/>
      <c r="E50" s="1446"/>
      <c r="F50" s="1446"/>
      <c r="G50" s="1446"/>
      <c r="H50" s="1446"/>
      <c r="I50" s="1446"/>
      <c r="J50" s="1447"/>
      <c r="K50" s="1452"/>
      <c r="L50" s="1452"/>
      <c r="M50" s="1452"/>
      <c r="N50" s="1453"/>
      <c r="O50" s="535"/>
      <c r="P50" s="526"/>
      <c r="AD50" s="535"/>
      <c r="AF50" s="1276"/>
      <c r="AG50" s="1277"/>
      <c r="AH50" s="1277"/>
      <c r="AI50" s="1277"/>
      <c r="AJ50" s="1277"/>
      <c r="AK50" s="1277"/>
      <c r="AL50" s="1277"/>
      <c r="AM50" s="1277"/>
      <c r="AN50" s="1278"/>
      <c r="AO50" s="1285"/>
      <c r="AP50" s="1286"/>
      <c r="AQ50" s="1286"/>
      <c r="AR50" s="1287"/>
      <c r="AS50" s="535"/>
      <c r="AT50" s="526"/>
      <c r="BF50" s="1307"/>
      <c r="BG50" s="1308"/>
      <c r="BH50" s="1308"/>
      <c r="BI50" s="1308"/>
      <c r="BJ50" s="1308"/>
      <c r="BK50" s="1308"/>
      <c r="BL50" s="1308"/>
      <c r="BM50" s="1308"/>
      <c r="BN50" s="1309"/>
      <c r="BW50" s="535"/>
    </row>
    <row r="51" spans="1:75" ht="15" thickBot="1" x14ac:dyDescent="0.4">
      <c r="A51" s="526"/>
      <c r="O51" s="535"/>
      <c r="P51" s="526"/>
      <c r="AD51" s="535"/>
      <c r="AS51" s="535"/>
      <c r="AT51" s="526"/>
      <c r="BF51" s="1310"/>
      <c r="BG51" s="1311"/>
      <c r="BH51" s="1311"/>
      <c r="BI51" s="1311"/>
      <c r="BJ51" s="1311"/>
      <c r="BK51" s="1311"/>
      <c r="BL51" s="1311"/>
      <c r="BM51" s="1311"/>
      <c r="BN51" s="1312"/>
      <c r="BW51" s="535"/>
    </row>
    <row r="52" spans="1:75" ht="15" customHeight="1" thickBot="1" x14ac:dyDescent="0.5">
      <c r="A52" s="526"/>
      <c r="B52" s="1454" t="s">
        <v>620</v>
      </c>
      <c r="C52" s="1455"/>
      <c r="D52" s="1455"/>
      <c r="E52" s="1455"/>
      <c r="F52" s="1455"/>
      <c r="G52" s="1455"/>
      <c r="H52" s="1455"/>
      <c r="I52" s="1455"/>
      <c r="J52" s="1456"/>
      <c r="K52" s="1463">
        <f>K42-K47</f>
        <v>12</v>
      </c>
      <c r="L52" s="1463"/>
      <c r="M52" s="1463"/>
      <c r="N52" s="1464"/>
      <c r="O52" s="535"/>
      <c r="P52" s="526"/>
      <c r="AD52" s="535"/>
      <c r="AF52" s="1288" t="s">
        <v>621</v>
      </c>
      <c r="AG52" s="1289"/>
      <c r="AH52" s="1290"/>
      <c r="AI52" s="1288" t="s">
        <v>622</v>
      </c>
      <c r="AJ52" s="1289"/>
      <c r="AK52" s="1290"/>
      <c r="AL52" s="1288" t="s">
        <v>623</v>
      </c>
      <c r="AM52" s="1289"/>
      <c r="AN52" s="1290"/>
      <c r="AO52" s="1288" t="s">
        <v>624</v>
      </c>
      <c r="AP52" s="1289"/>
      <c r="AQ52" s="1289"/>
      <c r="AR52" s="1290"/>
      <c r="AS52" s="535"/>
      <c r="AT52" s="526"/>
      <c r="BW52" s="535"/>
    </row>
    <row r="53" spans="1:75" ht="19.5" customHeight="1" thickBot="1" x14ac:dyDescent="0.5">
      <c r="A53" s="526"/>
      <c r="B53" s="1457"/>
      <c r="C53" s="1458"/>
      <c r="D53" s="1458"/>
      <c r="E53" s="1458"/>
      <c r="F53" s="1458"/>
      <c r="G53" s="1458"/>
      <c r="H53" s="1458"/>
      <c r="I53" s="1458"/>
      <c r="J53" s="1459"/>
      <c r="K53" s="1465"/>
      <c r="L53" s="1465"/>
      <c r="M53" s="1465"/>
      <c r="N53" s="1466"/>
      <c r="O53" s="535"/>
      <c r="P53" s="526"/>
      <c r="AD53" s="535"/>
      <c r="AF53" s="1291" t="s">
        <v>90</v>
      </c>
      <c r="AG53" s="1292"/>
      <c r="AH53" s="1293"/>
      <c r="AI53" s="1316">
        <v>6</v>
      </c>
      <c r="AJ53" s="1317"/>
      <c r="AK53" s="1318"/>
      <c r="AL53" s="1319">
        <f>'ESP Project Tracker'!I114+'ESP Project Tracker'!I115+'ESP Project Tracker'!I116</f>
        <v>5</v>
      </c>
      <c r="AM53" s="1320"/>
      <c r="AN53" s="1321"/>
      <c r="AO53" s="1334">
        <f>AI53-AL53</f>
        <v>1</v>
      </c>
      <c r="AP53" s="1335"/>
      <c r="AQ53" s="1335"/>
      <c r="AR53" s="1336"/>
      <c r="AS53" s="535"/>
      <c r="AT53" s="526"/>
      <c r="BW53" s="535"/>
    </row>
    <row r="54" spans="1:75" ht="19.5" customHeight="1" thickBot="1" x14ac:dyDescent="0.5">
      <c r="A54" s="526"/>
      <c r="B54" s="1457"/>
      <c r="C54" s="1458"/>
      <c r="D54" s="1458"/>
      <c r="E54" s="1458"/>
      <c r="F54" s="1458"/>
      <c r="G54" s="1458"/>
      <c r="H54" s="1458"/>
      <c r="I54" s="1458"/>
      <c r="J54" s="1459"/>
      <c r="K54" s="1465"/>
      <c r="L54" s="1465"/>
      <c r="M54" s="1465"/>
      <c r="N54" s="1466"/>
      <c r="O54" s="535"/>
      <c r="P54" s="526"/>
      <c r="AD54" s="535"/>
      <c r="AF54" s="1291" t="s">
        <v>93</v>
      </c>
      <c r="AG54" s="1292"/>
      <c r="AH54" s="1293"/>
      <c r="AI54" s="1316">
        <v>4</v>
      </c>
      <c r="AJ54" s="1317"/>
      <c r="AK54" s="1318"/>
      <c r="AL54" s="1319">
        <f>'ESP Project Tracker'!I120+'ESP Project Tracker'!I121+'ESP Project Tracker'!I122+'ESP Project Tracker'!I123</f>
        <v>4</v>
      </c>
      <c r="AM54" s="1320"/>
      <c r="AN54" s="1321"/>
      <c r="AO54" s="1325">
        <f t="shared" ref="AO54:AO62" si="1">AI54-AL54</f>
        <v>0</v>
      </c>
      <c r="AP54" s="1326"/>
      <c r="AQ54" s="1326"/>
      <c r="AR54" s="1327"/>
      <c r="AS54" s="535"/>
      <c r="AT54" s="526"/>
      <c r="BW54" s="535"/>
    </row>
    <row r="55" spans="1:75" ht="18.75" customHeight="1" thickBot="1" x14ac:dyDescent="0.5">
      <c r="A55" s="526"/>
      <c r="B55" s="1460"/>
      <c r="C55" s="1461"/>
      <c r="D55" s="1461"/>
      <c r="E55" s="1461"/>
      <c r="F55" s="1461"/>
      <c r="G55" s="1461"/>
      <c r="H55" s="1461"/>
      <c r="I55" s="1461"/>
      <c r="J55" s="1462"/>
      <c r="K55" s="1467"/>
      <c r="L55" s="1467"/>
      <c r="M55" s="1467"/>
      <c r="N55" s="1468"/>
      <c r="O55" s="535"/>
      <c r="P55" s="526"/>
      <c r="AD55" s="535"/>
      <c r="AF55" s="1291" t="s">
        <v>122</v>
      </c>
      <c r="AG55" s="1292"/>
      <c r="AH55" s="1293"/>
      <c r="AI55" s="1316">
        <v>1</v>
      </c>
      <c r="AJ55" s="1317"/>
      <c r="AK55" s="1318"/>
      <c r="AL55" s="1319">
        <f>'ESP Project Tracker'!I124</f>
        <v>1</v>
      </c>
      <c r="AM55" s="1320"/>
      <c r="AN55" s="1321"/>
      <c r="AO55" s="1325">
        <f t="shared" si="1"/>
        <v>0</v>
      </c>
      <c r="AP55" s="1326"/>
      <c r="AQ55" s="1326"/>
      <c r="AR55" s="1327"/>
      <c r="AS55" s="535"/>
      <c r="AT55" s="526"/>
      <c r="BW55" s="535"/>
    </row>
    <row r="56" spans="1:75" ht="19" thickBot="1" x14ac:dyDescent="0.5">
      <c r="A56" s="526"/>
      <c r="O56" s="535"/>
      <c r="P56" s="526"/>
      <c r="AD56" s="535"/>
      <c r="AF56" s="1291" t="s">
        <v>124</v>
      </c>
      <c r="AG56" s="1292"/>
      <c r="AH56" s="1293"/>
      <c r="AI56" s="1316">
        <v>1</v>
      </c>
      <c r="AJ56" s="1317"/>
      <c r="AK56" s="1318"/>
      <c r="AL56" s="1319">
        <f>'ESP Project Tracker'!I125</f>
        <v>1</v>
      </c>
      <c r="AM56" s="1320"/>
      <c r="AN56" s="1321"/>
      <c r="AO56" s="1325">
        <f t="shared" si="1"/>
        <v>0</v>
      </c>
      <c r="AP56" s="1326"/>
      <c r="AQ56" s="1326"/>
      <c r="AR56" s="1327"/>
      <c r="AS56" s="535"/>
      <c r="AT56" s="526"/>
      <c r="BW56" s="535"/>
    </row>
    <row r="57" spans="1:75" ht="19" thickBot="1" x14ac:dyDescent="0.5">
      <c r="A57" s="526"/>
      <c r="O57" s="535"/>
      <c r="P57" s="526"/>
      <c r="AD57" s="535"/>
      <c r="AF57" s="1291" t="s">
        <v>625</v>
      </c>
      <c r="AG57" s="1292"/>
      <c r="AH57" s="1293"/>
      <c r="AI57" s="1316">
        <v>4</v>
      </c>
      <c r="AJ57" s="1317"/>
      <c r="AK57" s="1318"/>
      <c r="AL57" s="1319">
        <f>'ESP Project Tracker'!I126+'ESP Project Tracker'!I127+'ESP Project Tracker'!I128+'ESP Project Tracker'!I129</f>
        <v>2</v>
      </c>
      <c r="AM57" s="1320"/>
      <c r="AN57" s="1321"/>
      <c r="AO57" s="1322">
        <f t="shared" si="1"/>
        <v>2</v>
      </c>
      <c r="AP57" s="1323"/>
      <c r="AQ57" s="1323"/>
      <c r="AR57" s="1324"/>
      <c r="AS57" s="535"/>
      <c r="AT57" s="526"/>
      <c r="BW57" s="535"/>
    </row>
    <row r="58" spans="1:75" ht="19" thickBot="1" x14ac:dyDescent="0.5">
      <c r="A58" s="526"/>
      <c r="B58" s="1288" t="s">
        <v>621</v>
      </c>
      <c r="C58" s="1289"/>
      <c r="D58" s="1290"/>
      <c r="E58" s="1288" t="s">
        <v>622</v>
      </c>
      <c r="F58" s="1289"/>
      <c r="G58" s="1290"/>
      <c r="H58" s="1288" t="s">
        <v>623</v>
      </c>
      <c r="I58" s="1289"/>
      <c r="J58" s="1290"/>
      <c r="K58" s="1288" t="s">
        <v>624</v>
      </c>
      <c r="L58" s="1289"/>
      <c r="M58" s="1289"/>
      <c r="N58" s="1290"/>
      <c r="O58" s="535"/>
      <c r="P58" s="526"/>
      <c r="AD58" s="535"/>
      <c r="AF58" s="1291" t="s">
        <v>95</v>
      </c>
      <c r="AG58" s="1292"/>
      <c r="AH58" s="1293"/>
      <c r="AI58" s="1316">
        <v>4</v>
      </c>
      <c r="AJ58" s="1317"/>
      <c r="AK58" s="1318"/>
      <c r="AL58" s="1319">
        <f>'ESP Project Tracker'!I130+'ESP Project Tracker'!I131+'ESP Project Tracker'!I132+'ESP Project Tracker'!I133</f>
        <v>1</v>
      </c>
      <c r="AM58" s="1320"/>
      <c r="AN58" s="1321"/>
      <c r="AO58" s="1322">
        <f t="shared" si="1"/>
        <v>3</v>
      </c>
      <c r="AP58" s="1323"/>
      <c r="AQ58" s="1323"/>
      <c r="AR58" s="1324"/>
      <c r="AS58" s="535"/>
      <c r="AT58" s="526"/>
      <c r="BW58" s="535"/>
    </row>
    <row r="59" spans="1:75" ht="19" thickBot="1" x14ac:dyDescent="0.5">
      <c r="A59" s="526"/>
      <c r="B59" s="1291" t="s">
        <v>90</v>
      </c>
      <c r="C59" s="1292"/>
      <c r="D59" s="1293"/>
      <c r="E59" s="1294">
        <v>2</v>
      </c>
      <c r="F59" s="1295"/>
      <c r="G59" s="1296"/>
      <c r="H59" s="1297">
        <f>'ESP Project Tracker'!I33+'ESP Project Tracker'!I34</f>
        <v>1</v>
      </c>
      <c r="I59" s="1298"/>
      <c r="J59" s="1299"/>
      <c r="K59" s="1331">
        <f>E59-H59</f>
        <v>1</v>
      </c>
      <c r="L59" s="1332"/>
      <c r="M59" s="1332"/>
      <c r="N59" s="1333"/>
      <c r="O59" s="535"/>
      <c r="P59" s="526"/>
      <c r="AD59" s="535"/>
      <c r="AF59" s="1291" t="s">
        <v>98</v>
      </c>
      <c r="AG59" s="1292"/>
      <c r="AH59" s="1293"/>
      <c r="AI59" s="1316">
        <v>4</v>
      </c>
      <c r="AJ59" s="1317"/>
      <c r="AK59" s="1318"/>
      <c r="AL59" s="1319">
        <f>'ESP Project Tracker'!I134+'ESP Project Tracker'!I135+'ESP Project Tracker'!I136+'ESP Project Tracker'!I137</f>
        <v>2</v>
      </c>
      <c r="AM59" s="1320"/>
      <c r="AN59" s="1321"/>
      <c r="AO59" s="1334">
        <f t="shared" si="1"/>
        <v>2</v>
      </c>
      <c r="AP59" s="1335"/>
      <c r="AQ59" s="1335"/>
      <c r="AR59" s="1336"/>
      <c r="AS59" s="535"/>
      <c r="AT59" s="526"/>
      <c r="BW59" s="535"/>
    </row>
    <row r="60" spans="1:75" ht="19" thickBot="1" x14ac:dyDescent="0.5">
      <c r="A60" s="526"/>
      <c r="B60" s="1291" t="s">
        <v>93</v>
      </c>
      <c r="C60" s="1292"/>
      <c r="D60" s="1293"/>
      <c r="E60" s="1294">
        <v>2</v>
      </c>
      <c r="F60" s="1295"/>
      <c r="G60" s="1296"/>
      <c r="H60" s="1313">
        <f>'ESP Project Tracker'!I35</f>
        <v>0.5</v>
      </c>
      <c r="I60" s="1314"/>
      <c r="J60" s="1315"/>
      <c r="K60" s="1331">
        <f t="shared" ref="K60:K68" si="2">E60-H60</f>
        <v>1.5</v>
      </c>
      <c r="L60" s="1332"/>
      <c r="M60" s="1332"/>
      <c r="N60" s="1333"/>
      <c r="O60" s="535"/>
      <c r="P60" s="526"/>
      <c r="AD60" s="535"/>
      <c r="AF60" s="1291" t="s">
        <v>103</v>
      </c>
      <c r="AG60" s="1292"/>
      <c r="AH60" s="1293"/>
      <c r="AI60" s="1316">
        <v>4</v>
      </c>
      <c r="AJ60" s="1317"/>
      <c r="AK60" s="1318"/>
      <c r="AL60" s="1319">
        <f>'ESP Project Tracker'!I138+'ESP Project Tracker'!I139+'ESP Project Tracker'!I140+'ESP Project Tracker'!I141</f>
        <v>5</v>
      </c>
      <c r="AM60" s="1320"/>
      <c r="AN60" s="1321"/>
      <c r="AO60" s="1325">
        <f t="shared" si="1"/>
        <v>-1</v>
      </c>
      <c r="AP60" s="1326"/>
      <c r="AQ60" s="1326"/>
      <c r="AR60" s="1327"/>
      <c r="AS60" s="535"/>
      <c r="AT60" s="526"/>
      <c r="BW60" s="535"/>
    </row>
    <row r="61" spans="1:75" ht="19" thickBot="1" x14ac:dyDescent="0.5">
      <c r="A61" s="526"/>
      <c r="B61" s="1291" t="s">
        <v>122</v>
      </c>
      <c r="C61" s="1292"/>
      <c r="D61" s="1293"/>
      <c r="E61" s="1294">
        <v>1</v>
      </c>
      <c r="F61" s="1295"/>
      <c r="G61" s="1296"/>
      <c r="H61" s="1328">
        <f>'ESP Project Tracker'!I37</f>
        <v>0</v>
      </c>
      <c r="I61" s="1329"/>
      <c r="J61" s="1330"/>
      <c r="K61" s="1331">
        <f t="shared" si="2"/>
        <v>1</v>
      </c>
      <c r="L61" s="1332"/>
      <c r="M61" s="1332"/>
      <c r="N61" s="1333"/>
      <c r="O61" s="535"/>
      <c r="P61" s="526"/>
      <c r="AD61" s="535"/>
      <c r="AF61" s="1291" t="s">
        <v>130</v>
      </c>
      <c r="AG61" s="1292"/>
      <c r="AH61" s="1293"/>
      <c r="AI61" s="1316">
        <v>2</v>
      </c>
      <c r="AJ61" s="1317"/>
      <c r="AK61" s="1318"/>
      <c r="AL61" s="1319">
        <f>'ESP Project Tracker'!I142+'ESP Project Tracker'!I143</f>
        <v>1</v>
      </c>
      <c r="AM61" s="1320"/>
      <c r="AN61" s="1321"/>
      <c r="AO61" s="1334">
        <f t="shared" si="1"/>
        <v>1</v>
      </c>
      <c r="AP61" s="1335"/>
      <c r="AQ61" s="1335"/>
      <c r="AR61" s="1336"/>
      <c r="AS61" s="535"/>
      <c r="AT61" s="526"/>
      <c r="BW61" s="535"/>
    </row>
    <row r="62" spans="1:75" ht="19" thickBot="1" x14ac:dyDescent="0.5">
      <c r="A62" s="526"/>
      <c r="B62" s="1291" t="s">
        <v>124</v>
      </c>
      <c r="C62" s="1292"/>
      <c r="D62" s="1293"/>
      <c r="E62" s="1294">
        <v>2</v>
      </c>
      <c r="F62" s="1295"/>
      <c r="G62" s="1296"/>
      <c r="H62" s="1297">
        <f>'ESP Project Tracker'!I39+'ESP Project Tracker'!I40</f>
        <v>1</v>
      </c>
      <c r="I62" s="1298"/>
      <c r="J62" s="1299"/>
      <c r="K62" s="1331">
        <f t="shared" si="2"/>
        <v>1</v>
      </c>
      <c r="L62" s="1332"/>
      <c r="M62" s="1332"/>
      <c r="N62" s="1333"/>
      <c r="O62" s="535"/>
      <c r="P62" s="526"/>
      <c r="AD62" s="535"/>
      <c r="AF62" s="1291" t="s">
        <v>106</v>
      </c>
      <c r="AG62" s="1292"/>
      <c r="AH62" s="1293"/>
      <c r="AI62" s="1316">
        <v>6</v>
      </c>
      <c r="AJ62" s="1317"/>
      <c r="AK62" s="1318"/>
      <c r="AL62" s="1319">
        <f>'ESP Project Tracker'!I144+'ESP Project Tracker'!I145+'ESP Project Tracker'!I146+'ESP Project Tracker'!I147+'ESP Project Tracker'!I148+'ESP Project Tracker'!I149</f>
        <v>7</v>
      </c>
      <c r="AM62" s="1320"/>
      <c r="AN62" s="1321"/>
      <c r="AO62" s="1325">
        <f t="shared" si="1"/>
        <v>-1</v>
      </c>
      <c r="AP62" s="1326"/>
      <c r="AQ62" s="1326"/>
      <c r="AR62" s="1327"/>
      <c r="AS62" s="535"/>
      <c r="AT62" s="526"/>
      <c r="BW62" s="535"/>
    </row>
    <row r="63" spans="1:75" ht="19" thickBot="1" x14ac:dyDescent="0.5">
      <c r="A63" s="526"/>
      <c r="B63" s="1291" t="s">
        <v>625</v>
      </c>
      <c r="C63" s="1292"/>
      <c r="D63" s="1293"/>
      <c r="E63" s="1294">
        <v>1</v>
      </c>
      <c r="F63" s="1295"/>
      <c r="G63" s="1296"/>
      <c r="H63" s="1328">
        <f>'ESP Project Tracker'!I45</f>
        <v>0</v>
      </c>
      <c r="I63" s="1329"/>
      <c r="J63" s="1330"/>
      <c r="K63" s="1331">
        <f t="shared" si="2"/>
        <v>1</v>
      </c>
      <c r="L63" s="1332"/>
      <c r="M63" s="1332"/>
      <c r="N63" s="1333"/>
      <c r="O63" s="535"/>
      <c r="P63" s="526"/>
      <c r="AD63" s="535"/>
      <c r="AF63" s="547"/>
      <c r="AG63" s="547"/>
      <c r="AH63" s="547"/>
      <c r="AI63" s="552"/>
      <c r="AJ63" s="552"/>
      <c r="AK63" s="552"/>
      <c r="AL63" s="552"/>
      <c r="AM63" s="552"/>
      <c r="AN63" s="552"/>
      <c r="AO63" s="577"/>
      <c r="AP63" s="577"/>
      <c r="AQ63" s="577"/>
      <c r="AR63" s="577"/>
      <c r="AS63" s="535"/>
      <c r="AT63" s="526"/>
      <c r="BW63" s="535"/>
    </row>
    <row r="64" spans="1:75" ht="19" thickBot="1" x14ac:dyDescent="0.5">
      <c r="A64" s="526"/>
      <c r="B64" s="1291" t="s">
        <v>95</v>
      </c>
      <c r="C64" s="1292"/>
      <c r="D64" s="1293"/>
      <c r="E64" s="1294">
        <v>1</v>
      </c>
      <c r="F64" s="1295"/>
      <c r="G64" s="1296"/>
      <c r="H64" s="1328">
        <f>'ESP Project Tracker'!I43</f>
        <v>0</v>
      </c>
      <c r="I64" s="1329"/>
      <c r="J64" s="1330"/>
      <c r="K64" s="1331">
        <f t="shared" si="2"/>
        <v>1</v>
      </c>
      <c r="L64" s="1332"/>
      <c r="M64" s="1332"/>
      <c r="N64" s="1333"/>
      <c r="O64" s="535"/>
      <c r="P64" s="526"/>
      <c r="AD64" s="535"/>
      <c r="AF64" s="547"/>
      <c r="AG64" s="547"/>
      <c r="AH64" s="547"/>
      <c r="AI64" s="576"/>
      <c r="AJ64" s="576"/>
      <c r="AK64" s="576"/>
      <c r="AL64" s="576"/>
      <c r="AM64" s="576"/>
      <c r="AN64" s="576"/>
      <c r="AO64" s="549"/>
      <c r="AP64" s="549"/>
      <c r="AQ64" s="549"/>
      <c r="AR64" s="549"/>
      <c r="AS64" s="535"/>
      <c r="AT64" s="526"/>
      <c r="BW64" s="535"/>
    </row>
    <row r="65" spans="1:75" ht="19" thickBot="1" x14ac:dyDescent="0.5">
      <c r="A65" s="526"/>
      <c r="B65" s="1291" t="s">
        <v>98</v>
      </c>
      <c r="C65" s="1292"/>
      <c r="D65" s="1293"/>
      <c r="E65" s="1294">
        <v>2</v>
      </c>
      <c r="F65" s="1295"/>
      <c r="G65" s="1296"/>
      <c r="H65" s="1328">
        <f>'ESP Project Tracker'!I45</f>
        <v>0</v>
      </c>
      <c r="I65" s="1329"/>
      <c r="J65" s="1330"/>
      <c r="K65" s="1331">
        <f t="shared" si="2"/>
        <v>2</v>
      </c>
      <c r="L65" s="1332"/>
      <c r="M65" s="1332"/>
      <c r="N65" s="1333"/>
      <c r="O65" s="535"/>
      <c r="P65" s="526"/>
      <c r="AD65" s="535"/>
      <c r="AF65" s="547"/>
      <c r="AG65" s="547"/>
      <c r="AH65" s="547"/>
      <c r="AI65" s="576"/>
      <c r="AJ65" s="576"/>
      <c r="AK65" s="576"/>
      <c r="AL65" s="576"/>
      <c r="AM65" s="576"/>
      <c r="AN65" s="576"/>
      <c r="AO65" s="549"/>
      <c r="AP65" s="549"/>
      <c r="AQ65" s="549"/>
      <c r="AR65" s="549"/>
      <c r="AS65" s="535"/>
      <c r="AT65" s="526"/>
      <c r="BW65" s="535"/>
    </row>
    <row r="66" spans="1:75" ht="19" thickBot="1" x14ac:dyDescent="0.5">
      <c r="A66" s="526"/>
      <c r="B66" s="1291" t="s">
        <v>103</v>
      </c>
      <c r="C66" s="1292"/>
      <c r="D66" s="1293"/>
      <c r="E66" s="1294">
        <v>1</v>
      </c>
      <c r="F66" s="1295"/>
      <c r="G66" s="1296"/>
      <c r="H66" s="1328">
        <f>'ESP Project Tracker'!I47</f>
        <v>0</v>
      </c>
      <c r="I66" s="1329"/>
      <c r="J66" s="1330"/>
      <c r="K66" s="1331">
        <f t="shared" si="2"/>
        <v>1</v>
      </c>
      <c r="L66" s="1332"/>
      <c r="M66" s="1332"/>
      <c r="N66" s="1333"/>
      <c r="O66" s="535"/>
      <c r="P66" s="526"/>
      <c r="AD66" s="535"/>
      <c r="AF66" s="547"/>
      <c r="AG66" s="547"/>
      <c r="AH66" s="547"/>
      <c r="AI66" s="576"/>
      <c r="AJ66" s="576"/>
      <c r="AK66" s="576"/>
      <c r="AL66" s="576"/>
      <c r="AM66" s="576"/>
      <c r="AN66" s="576"/>
      <c r="AO66" s="549"/>
      <c r="AP66" s="549"/>
      <c r="AQ66" s="549"/>
      <c r="AR66" s="549"/>
      <c r="AS66" s="535"/>
      <c r="AT66" s="526"/>
      <c r="BW66" s="535"/>
    </row>
    <row r="67" spans="1:75" ht="19" thickBot="1" x14ac:dyDescent="0.5">
      <c r="A67" s="526"/>
      <c r="B67" s="1291" t="s">
        <v>130</v>
      </c>
      <c r="C67" s="1292"/>
      <c r="D67" s="1293"/>
      <c r="E67" s="1294">
        <v>1</v>
      </c>
      <c r="F67" s="1295"/>
      <c r="G67" s="1296"/>
      <c r="H67" s="1328">
        <f>'ESP Project Tracker'!I49</f>
        <v>0</v>
      </c>
      <c r="I67" s="1329"/>
      <c r="J67" s="1330"/>
      <c r="K67" s="1331">
        <f t="shared" si="2"/>
        <v>1</v>
      </c>
      <c r="L67" s="1332"/>
      <c r="M67" s="1332"/>
      <c r="N67" s="1333"/>
      <c r="O67" s="535"/>
      <c r="P67" s="526"/>
      <c r="AD67" s="535"/>
      <c r="AF67" s="547"/>
      <c r="AG67" s="547"/>
      <c r="AH67" s="547"/>
      <c r="AI67" s="576"/>
      <c r="AJ67" s="576"/>
      <c r="AK67" s="576"/>
      <c r="AL67" s="576"/>
      <c r="AM67" s="576"/>
      <c r="AN67" s="576"/>
      <c r="AO67" s="549"/>
      <c r="AP67" s="549"/>
      <c r="AQ67" s="549"/>
      <c r="AR67" s="549"/>
      <c r="AS67" s="535"/>
      <c r="AT67" s="526"/>
      <c r="BW67" s="535"/>
    </row>
    <row r="68" spans="1:75" ht="19" thickBot="1" x14ac:dyDescent="0.5">
      <c r="A68" s="526"/>
      <c r="B68" s="1291" t="s">
        <v>106</v>
      </c>
      <c r="C68" s="1292"/>
      <c r="D68" s="1293"/>
      <c r="E68" s="1294">
        <v>2</v>
      </c>
      <c r="F68" s="1295"/>
      <c r="G68" s="1296"/>
      <c r="H68" s="1328">
        <f>'ESP Project Tracker'!I51</f>
        <v>0</v>
      </c>
      <c r="I68" s="1329"/>
      <c r="J68" s="1330"/>
      <c r="K68" s="1331">
        <f t="shared" si="2"/>
        <v>2</v>
      </c>
      <c r="L68" s="1332"/>
      <c r="M68" s="1332"/>
      <c r="N68" s="1333"/>
      <c r="O68" s="535"/>
      <c r="P68" s="526"/>
      <c r="AD68" s="535"/>
      <c r="AF68" s="547"/>
      <c r="AG68" s="547"/>
      <c r="AH68" s="547"/>
      <c r="AI68" s="576"/>
      <c r="AJ68" s="576"/>
      <c r="AK68" s="576"/>
      <c r="AL68" s="576"/>
      <c r="AM68" s="576"/>
      <c r="AN68" s="576"/>
      <c r="AO68" s="549"/>
      <c r="AP68" s="549"/>
      <c r="AQ68" s="549"/>
      <c r="AR68" s="549"/>
      <c r="AS68" s="535"/>
      <c r="AT68" s="526"/>
      <c r="BW68" s="535"/>
    </row>
    <row r="69" spans="1:75" ht="18.5" x14ac:dyDescent="0.45">
      <c r="A69" s="526"/>
      <c r="B69" s="547"/>
      <c r="C69" s="547"/>
      <c r="D69" s="547"/>
      <c r="E69" s="547"/>
      <c r="F69" s="547"/>
      <c r="G69" s="547"/>
      <c r="H69" s="547"/>
      <c r="I69" s="547"/>
      <c r="J69" s="547"/>
      <c r="K69" s="547"/>
      <c r="L69" s="547"/>
      <c r="M69" s="547"/>
      <c r="N69" s="547"/>
      <c r="O69" s="535"/>
      <c r="P69" s="526"/>
      <c r="AD69" s="535"/>
      <c r="AF69" s="547"/>
      <c r="AG69" s="547"/>
      <c r="AH69" s="547"/>
      <c r="AI69" s="547"/>
      <c r="AJ69" s="547"/>
      <c r="AK69" s="547"/>
      <c r="AL69" s="547"/>
      <c r="AM69" s="547"/>
      <c r="AN69" s="547"/>
      <c r="AO69" s="549"/>
      <c r="AP69" s="549"/>
      <c r="AQ69" s="549"/>
      <c r="AR69" s="549"/>
      <c r="AS69" s="535"/>
      <c r="AT69" s="526"/>
      <c r="BW69" s="535"/>
    </row>
    <row r="70" spans="1:75" ht="15" thickBot="1" x14ac:dyDescent="0.4">
      <c r="A70" s="527"/>
      <c r="B70" s="528"/>
      <c r="C70" s="528"/>
      <c r="D70" s="528"/>
      <c r="E70" s="528"/>
      <c r="F70" s="528"/>
      <c r="G70" s="528"/>
      <c r="H70" s="528"/>
      <c r="I70" s="528"/>
      <c r="J70" s="528"/>
      <c r="K70" s="528"/>
      <c r="L70" s="528"/>
      <c r="M70" s="528"/>
      <c r="N70" s="528"/>
      <c r="O70" s="544"/>
      <c r="P70" s="527"/>
      <c r="Q70" s="528"/>
      <c r="R70" s="528"/>
      <c r="S70" s="528"/>
      <c r="T70" s="528"/>
      <c r="U70" s="528"/>
      <c r="V70" s="528"/>
      <c r="W70" s="528"/>
      <c r="X70" s="528"/>
      <c r="Y70" s="528"/>
      <c r="Z70" s="528"/>
      <c r="AA70" s="528"/>
      <c r="AB70" s="528"/>
      <c r="AC70" s="528"/>
      <c r="AD70" s="544"/>
      <c r="AE70" s="528"/>
      <c r="AF70" s="528"/>
      <c r="AG70" s="528"/>
      <c r="AH70" s="528"/>
      <c r="AI70" s="528"/>
      <c r="AJ70" s="528"/>
      <c r="AK70" s="528"/>
      <c r="AL70" s="528"/>
      <c r="AM70" s="528"/>
      <c r="AN70" s="528"/>
      <c r="AO70" s="528"/>
      <c r="AP70" s="528"/>
      <c r="AQ70" s="528"/>
      <c r="AR70" s="528"/>
      <c r="AS70" s="544"/>
      <c r="AT70" s="527"/>
      <c r="AU70" s="528"/>
      <c r="AV70" s="528"/>
      <c r="AW70" s="528"/>
      <c r="AX70" s="528"/>
      <c r="AY70" s="528"/>
      <c r="AZ70" s="528"/>
      <c r="BA70" s="528"/>
      <c r="BB70" s="528"/>
      <c r="BC70" s="528"/>
      <c r="BD70" s="528"/>
      <c r="BE70" s="528"/>
      <c r="BF70" s="528"/>
      <c r="BG70" s="528"/>
      <c r="BH70" s="528"/>
      <c r="BI70" s="528"/>
      <c r="BJ70" s="528"/>
      <c r="BK70" s="528"/>
      <c r="BL70" s="528"/>
      <c r="BM70" s="528"/>
      <c r="BN70" s="528"/>
      <c r="BO70" s="528"/>
      <c r="BP70" s="528"/>
      <c r="BQ70" s="528"/>
      <c r="BR70" s="528"/>
      <c r="BS70" s="528"/>
      <c r="BT70" s="528"/>
      <c r="BU70" s="528"/>
      <c r="BV70" s="528"/>
      <c r="BW70" s="544"/>
    </row>
    <row r="71" spans="1:75" ht="15" customHeight="1" x14ac:dyDescent="0.35">
      <c r="A71" s="1233" t="s">
        <v>633</v>
      </c>
      <c r="B71" s="1234"/>
      <c r="C71" s="1234"/>
      <c r="D71" s="1234"/>
      <c r="E71" s="1234"/>
      <c r="F71" s="1234"/>
      <c r="G71" s="1234"/>
      <c r="H71" s="1234"/>
      <c r="I71" s="1234"/>
      <c r="J71" s="1234"/>
      <c r="K71" s="1234"/>
      <c r="L71" s="1234"/>
      <c r="M71" s="1234"/>
      <c r="N71" s="1234"/>
      <c r="O71" s="1235"/>
      <c r="P71" s="1233" t="s">
        <v>634</v>
      </c>
      <c r="Q71" s="1234"/>
      <c r="R71" s="1234"/>
      <c r="S71" s="1234"/>
      <c r="T71" s="1234"/>
      <c r="U71" s="1234"/>
      <c r="V71" s="1234"/>
      <c r="W71" s="1234"/>
      <c r="X71" s="1234"/>
      <c r="Y71" s="1234"/>
      <c r="Z71" s="1234"/>
      <c r="AA71" s="1234"/>
      <c r="AB71" s="1234"/>
      <c r="AC71" s="1234"/>
      <c r="AD71" s="1235"/>
      <c r="AE71" s="1233" t="s">
        <v>635</v>
      </c>
      <c r="AF71" s="1234"/>
      <c r="AG71" s="1234"/>
      <c r="AH71" s="1234"/>
      <c r="AI71" s="1234"/>
      <c r="AJ71" s="1234"/>
      <c r="AK71" s="1234"/>
      <c r="AL71" s="1234"/>
      <c r="AM71" s="1234"/>
      <c r="AN71" s="1234"/>
      <c r="AO71" s="1234"/>
      <c r="AP71" s="1234"/>
      <c r="AQ71" s="1234"/>
      <c r="AR71" s="1234"/>
      <c r="AS71" s="1235"/>
      <c r="AT71" s="1233" t="s">
        <v>636</v>
      </c>
      <c r="AU71" s="1234"/>
      <c r="AV71" s="1234"/>
      <c r="AW71" s="1234"/>
      <c r="AX71" s="1234"/>
      <c r="AY71" s="1234"/>
      <c r="AZ71" s="1234"/>
      <c r="BA71" s="1234"/>
      <c r="BB71" s="1234"/>
      <c r="BC71" s="1234"/>
      <c r="BD71" s="1234"/>
      <c r="BE71" s="1234"/>
      <c r="BF71" s="1234"/>
      <c r="BG71" s="1234"/>
      <c r="BH71" s="1234"/>
      <c r="BI71" s="1234"/>
      <c r="BJ71" s="1234"/>
      <c r="BK71" s="1234"/>
      <c r="BL71" s="1234"/>
      <c r="BM71" s="1234"/>
      <c r="BN71" s="1234"/>
      <c r="BO71" s="1234"/>
      <c r="BP71" s="1234"/>
      <c r="BQ71" s="1234"/>
      <c r="BR71" s="1234"/>
      <c r="BS71" s="1234"/>
      <c r="BT71" s="1234"/>
      <c r="BU71" s="1234"/>
      <c r="BV71" s="1234"/>
      <c r="BW71" s="1235"/>
    </row>
    <row r="72" spans="1:75" ht="18.75" customHeight="1" thickBot="1" x14ac:dyDescent="0.4">
      <c r="A72" s="1236"/>
      <c r="B72" s="1237"/>
      <c r="C72" s="1237"/>
      <c r="D72" s="1237"/>
      <c r="E72" s="1237"/>
      <c r="F72" s="1237"/>
      <c r="G72" s="1237"/>
      <c r="H72" s="1237"/>
      <c r="I72" s="1237"/>
      <c r="J72" s="1237"/>
      <c r="K72" s="1237"/>
      <c r="L72" s="1237"/>
      <c r="M72" s="1237"/>
      <c r="N72" s="1237"/>
      <c r="O72" s="1238"/>
      <c r="P72" s="1236"/>
      <c r="Q72" s="1237"/>
      <c r="R72" s="1237"/>
      <c r="S72" s="1237"/>
      <c r="T72" s="1237"/>
      <c r="U72" s="1237"/>
      <c r="V72" s="1237"/>
      <c r="W72" s="1237"/>
      <c r="X72" s="1237"/>
      <c r="Y72" s="1237"/>
      <c r="Z72" s="1237"/>
      <c r="AA72" s="1237"/>
      <c r="AB72" s="1237"/>
      <c r="AC72" s="1237"/>
      <c r="AD72" s="1238"/>
      <c r="AE72" s="1236"/>
      <c r="AF72" s="1237"/>
      <c r="AG72" s="1237"/>
      <c r="AH72" s="1237"/>
      <c r="AI72" s="1237"/>
      <c r="AJ72" s="1237"/>
      <c r="AK72" s="1237"/>
      <c r="AL72" s="1237"/>
      <c r="AM72" s="1237"/>
      <c r="AN72" s="1237"/>
      <c r="AO72" s="1237"/>
      <c r="AP72" s="1237"/>
      <c r="AQ72" s="1237"/>
      <c r="AR72" s="1237"/>
      <c r="AS72" s="1238"/>
      <c r="AT72" s="1236"/>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7"/>
      <c r="BP72" s="1237"/>
      <c r="BQ72" s="1237"/>
      <c r="BR72" s="1237"/>
      <c r="BS72" s="1237"/>
      <c r="BT72" s="1237"/>
      <c r="BU72" s="1237"/>
      <c r="BV72" s="1237"/>
      <c r="BW72" s="1238"/>
    </row>
    <row r="73" spans="1:75" ht="24" customHeight="1" x14ac:dyDescent="0.35">
      <c r="A73" s="1249" t="s">
        <v>637</v>
      </c>
      <c r="B73" s="1245"/>
      <c r="C73" s="1245"/>
      <c r="D73" s="1245"/>
      <c r="E73" s="1245"/>
      <c r="F73" s="1245"/>
      <c r="G73" s="1245"/>
      <c r="H73" s="1245"/>
      <c r="I73" s="1245"/>
      <c r="J73" s="1245"/>
      <c r="K73" s="1245"/>
      <c r="L73" s="1245"/>
      <c r="M73" s="1245"/>
      <c r="N73" s="1245"/>
      <c r="O73" s="1246"/>
      <c r="P73" s="1337" t="s">
        <v>638</v>
      </c>
      <c r="Q73" s="1338"/>
      <c r="R73" s="1338"/>
      <c r="S73" s="1338"/>
      <c r="T73" s="1339"/>
      <c r="U73" s="1343" t="s">
        <v>639</v>
      </c>
      <c r="V73" s="1344"/>
      <c r="W73" s="1344"/>
      <c r="X73" s="1344"/>
      <c r="Y73" s="1345"/>
      <c r="Z73" s="1343" t="s">
        <v>640</v>
      </c>
      <c r="AA73" s="1344"/>
      <c r="AB73" s="1344"/>
      <c r="AC73" s="1344"/>
      <c r="AD73" s="1345"/>
      <c r="AE73" s="1343" t="s">
        <v>641</v>
      </c>
      <c r="AF73" s="1344"/>
      <c r="AG73" s="1344"/>
      <c r="AH73" s="1344"/>
      <c r="AI73" s="1345"/>
      <c r="AJ73" s="1343" t="s">
        <v>642</v>
      </c>
      <c r="AK73" s="1344"/>
      <c r="AL73" s="1344"/>
      <c r="AM73" s="1344"/>
      <c r="AN73" s="1345"/>
      <c r="AO73" s="1343" t="s">
        <v>643</v>
      </c>
      <c r="AP73" s="1344"/>
      <c r="AQ73" s="1344"/>
      <c r="AR73" s="1344"/>
      <c r="AS73" s="1345"/>
      <c r="AT73" s="1337" t="s">
        <v>644</v>
      </c>
      <c r="AU73" s="1338"/>
      <c r="AV73" s="1338"/>
      <c r="AW73" s="1338"/>
      <c r="AX73" s="1338"/>
      <c r="AY73" s="1338"/>
      <c r="AZ73" s="1338"/>
      <c r="BA73" s="1338"/>
      <c r="BB73" s="1338"/>
      <c r="BC73" s="1338"/>
      <c r="BD73" s="1338"/>
      <c r="BE73" s="1338"/>
      <c r="BF73" s="1338"/>
      <c r="BG73" s="1338"/>
      <c r="BH73" s="1339"/>
      <c r="BI73" s="1337" t="s">
        <v>645</v>
      </c>
      <c r="BJ73" s="1338"/>
      <c r="BK73" s="1338"/>
      <c r="BL73" s="1338"/>
      <c r="BM73" s="1338"/>
      <c r="BN73" s="1338"/>
      <c r="BO73" s="1338"/>
      <c r="BP73" s="1338"/>
      <c r="BQ73" s="1338"/>
      <c r="BR73" s="1338"/>
      <c r="BS73" s="1338"/>
      <c r="BT73" s="1338"/>
      <c r="BU73" s="1338"/>
      <c r="BV73" s="1338"/>
      <c r="BW73" s="1339"/>
    </row>
    <row r="74" spans="1:75" ht="30.75" customHeight="1" thickBot="1" x14ac:dyDescent="0.4">
      <c r="A74" s="1303"/>
      <c r="B74" s="1247"/>
      <c r="C74" s="1247"/>
      <c r="D74" s="1247"/>
      <c r="E74" s="1247"/>
      <c r="F74" s="1247"/>
      <c r="G74" s="1247"/>
      <c r="H74" s="1247"/>
      <c r="I74" s="1247"/>
      <c r="J74" s="1247"/>
      <c r="K74" s="1247"/>
      <c r="L74" s="1247"/>
      <c r="M74" s="1247"/>
      <c r="N74" s="1247"/>
      <c r="O74" s="1248"/>
      <c r="P74" s="1340"/>
      <c r="Q74" s="1341"/>
      <c r="R74" s="1341"/>
      <c r="S74" s="1341"/>
      <c r="T74" s="1342"/>
      <c r="U74" s="1346"/>
      <c r="V74" s="1347"/>
      <c r="W74" s="1347"/>
      <c r="X74" s="1347"/>
      <c r="Y74" s="1348"/>
      <c r="Z74" s="1346"/>
      <c r="AA74" s="1347"/>
      <c r="AB74" s="1347"/>
      <c r="AC74" s="1347"/>
      <c r="AD74" s="1348"/>
      <c r="AE74" s="1346"/>
      <c r="AF74" s="1347"/>
      <c r="AG74" s="1347"/>
      <c r="AH74" s="1347"/>
      <c r="AI74" s="1348"/>
      <c r="AJ74" s="1346"/>
      <c r="AK74" s="1347"/>
      <c r="AL74" s="1347"/>
      <c r="AM74" s="1347"/>
      <c r="AN74" s="1348"/>
      <c r="AO74" s="1346"/>
      <c r="AP74" s="1347"/>
      <c r="AQ74" s="1347"/>
      <c r="AR74" s="1347"/>
      <c r="AS74" s="1348"/>
      <c r="AT74" s="1340"/>
      <c r="AU74" s="1341"/>
      <c r="AV74" s="1341"/>
      <c r="AW74" s="1341"/>
      <c r="AX74" s="1341"/>
      <c r="AY74" s="1341"/>
      <c r="AZ74" s="1341"/>
      <c r="BA74" s="1341"/>
      <c r="BB74" s="1341"/>
      <c r="BC74" s="1341"/>
      <c r="BD74" s="1341"/>
      <c r="BE74" s="1341"/>
      <c r="BF74" s="1341"/>
      <c r="BG74" s="1341"/>
      <c r="BH74" s="1342"/>
      <c r="BI74" s="1340"/>
      <c r="BJ74" s="1341"/>
      <c r="BK74" s="1341"/>
      <c r="BL74" s="1341"/>
      <c r="BM74" s="1341"/>
      <c r="BN74" s="1341"/>
      <c r="BO74" s="1341"/>
      <c r="BP74" s="1341"/>
      <c r="BQ74" s="1341"/>
      <c r="BR74" s="1341"/>
      <c r="BS74" s="1341"/>
      <c r="BT74" s="1341"/>
      <c r="BU74" s="1341"/>
      <c r="BV74" s="1341"/>
      <c r="BW74" s="1342"/>
    </row>
    <row r="75" spans="1:75" ht="15" thickBot="1" x14ac:dyDescent="0.4">
      <c r="A75" s="526"/>
      <c r="O75" s="535"/>
      <c r="P75" s="526"/>
      <c r="T75" s="535"/>
      <c r="U75" s="526"/>
      <c r="Y75" s="535"/>
      <c r="Z75" s="526"/>
      <c r="AD75" s="535"/>
      <c r="AE75" s="526"/>
      <c r="AI75" s="535"/>
      <c r="AJ75" s="526"/>
      <c r="AN75" s="535"/>
      <c r="AO75" s="526"/>
      <c r="AS75" s="535"/>
      <c r="AT75" s="524"/>
      <c r="AU75" s="525"/>
      <c r="AV75" s="525"/>
      <c r="AW75" s="525"/>
      <c r="AX75" s="525"/>
      <c r="AY75" s="525"/>
      <c r="AZ75" s="525"/>
      <c r="BA75" s="525"/>
      <c r="BB75" s="525"/>
      <c r="BC75" s="525"/>
      <c r="BD75" s="525"/>
      <c r="BE75" s="525"/>
      <c r="BF75" s="525"/>
      <c r="BG75" s="525"/>
      <c r="BH75" s="536"/>
      <c r="BP75" s="525"/>
      <c r="BW75" s="535"/>
    </row>
    <row r="76" spans="1:75" ht="19" thickBot="1" x14ac:dyDescent="0.4">
      <c r="A76" s="526"/>
      <c r="O76" s="535"/>
      <c r="P76" s="526"/>
      <c r="Q76" s="1349" t="s">
        <v>616</v>
      </c>
      <c r="R76" s="1350"/>
      <c r="S76" s="1355">
        <f>'ESP Project Tracker'!G210</f>
        <v>81</v>
      </c>
      <c r="T76" s="545"/>
      <c r="U76" s="546"/>
      <c r="V76" s="1349" t="s">
        <v>616</v>
      </c>
      <c r="W76" s="1350"/>
      <c r="X76" s="1355">
        <f>'ESP Project Tracker'!G282</f>
        <v>27</v>
      </c>
      <c r="Y76" s="545"/>
      <c r="Z76" s="546"/>
      <c r="AA76" s="1349" t="s">
        <v>616</v>
      </c>
      <c r="AB76" s="1350"/>
      <c r="AC76" s="1355">
        <f>'ESP Project Tracker'!G313</f>
        <v>27</v>
      </c>
      <c r="AD76" s="545"/>
      <c r="AE76" s="546"/>
      <c r="AF76" s="1349" t="s">
        <v>616</v>
      </c>
      <c r="AG76" s="1350"/>
      <c r="AH76" s="1355">
        <f>'ESP Project Tracker'!G352</f>
        <v>6</v>
      </c>
      <c r="AI76" s="545"/>
      <c r="AJ76" s="546"/>
      <c r="AK76" s="1349" t="s">
        <v>616</v>
      </c>
      <c r="AL76" s="1350"/>
      <c r="AM76" s="1355">
        <f>'ESP Project Tracker'!G374</f>
        <v>6</v>
      </c>
      <c r="AN76" s="545"/>
      <c r="AO76" s="546"/>
      <c r="AP76" s="1349" t="s">
        <v>616</v>
      </c>
      <c r="AQ76" s="1350"/>
      <c r="AR76" s="1355">
        <f>'ESP Project Tracker'!G395</f>
        <v>18</v>
      </c>
      <c r="AS76" s="535"/>
      <c r="AT76" s="526"/>
      <c r="BH76" s="535"/>
      <c r="BJ76" s="1211" t="s">
        <v>616</v>
      </c>
      <c r="BK76" s="1212"/>
      <c r="BL76" s="1212"/>
      <c r="BM76" s="1213"/>
      <c r="BN76" s="1253">
        <f>'ESP Project Tracker'!G464</f>
        <v>50</v>
      </c>
      <c r="BO76" s="1255"/>
      <c r="BQ76" s="1270" t="s">
        <v>80</v>
      </c>
      <c r="BR76" s="1271"/>
      <c r="BS76" s="1271"/>
      <c r="BT76" s="1272"/>
      <c r="BU76" s="1279">
        <f>'ESP Project Tracker'!I464</f>
        <v>30.375</v>
      </c>
      <c r="BV76" s="1281"/>
      <c r="BW76" s="535"/>
    </row>
    <row r="77" spans="1:75" ht="19" thickBot="1" x14ac:dyDescent="0.5">
      <c r="A77" s="526"/>
      <c r="O77" s="535"/>
      <c r="P77" s="526"/>
      <c r="Q77" s="1351"/>
      <c r="R77" s="1352"/>
      <c r="S77" s="1356"/>
      <c r="T77" s="545"/>
      <c r="U77" s="546"/>
      <c r="V77" s="1351"/>
      <c r="W77" s="1352"/>
      <c r="X77" s="1356"/>
      <c r="Y77" s="545"/>
      <c r="Z77" s="546"/>
      <c r="AA77" s="1351"/>
      <c r="AB77" s="1352"/>
      <c r="AC77" s="1356"/>
      <c r="AD77" s="545"/>
      <c r="AE77" s="546"/>
      <c r="AF77" s="1351"/>
      <c r="AG77" s="1352"/>
      <c r="AH77" s="1356"/>
      <c r="AI77" s="545"/>
      <c r="AJ77" s="546"/>
      <c r="AK77" s="1351"/>
      <c r="AL77" s="1352"/>
      <c r="AM77" s="1356"/>
      <c r="AN77" s="545"/>
      <c r="AO77" s="546"/>
      <c r="AP77" s="1351"/>
      <c r="AQ77" s="1352"/>
      <c r="AR77" s="1356"/>
      <c r="AS77" s="535"/>
      <c r="AT77" s="526"/>
      <c r="AU77" s="547"/>
      <c r="AV77" s="1288" t="s">
        <v>621</v>
      </c>
      <c r="AW77" s="1289"/>
      <c r="AX77" s="1290"/>
      <c r="AY77" s="1288" t="s">
        <v>646</v>
      </c>
      <c r="AZ77" s="1289"/>
      <c r="BA77" s="1289"/>
      <c r="BB77" s="1290"/>
      <c r="BC77" s="1288" t="s">
        <v>647</v>
      </c>
      <c r="BD77" s="1289"/>
      <c r="BE77" s="1289"/>
      <c r="BF77" s="1290"/>
      <c r="BG77" s="547"/>
      <c r="BH77" s="548"/>
      <c r="BI77" s="547"/>
      <c r="BJ77" s="1214"/>
      <c r="BK77" s="1215"/>
      <c r="BL77" s="1215"/>
      <c r="BM77" s="1216"/>
      <c r="BN77" s="1256"/>
      <c r="BO77" s="1258"/>
      <c r="BQ77" s="1273"/>
      <c r="BR77" s="1274"/>
      <c r="BS77" s="1274"/>
      <c r="BT77" s="1275"/>
      <c r="BU77" s="1282"/>
      <c r="BV77" s="1284"/>
      <c r="BW77" s="535"/>
    </row>
    <row r="78" spans="1:75" ht="19.5" customHeight="1" thickBot="1" x14ac:dyDescent="0.5">
      <c r="A78" s="526"/>
      <c r="C78" s="1358" t="str">
        <f>'ESP Project Tracker'!K199</f>
        <v xml:space="preserve">Event 1: Complete. Started 12th Feb 2020 lasting 6 weeks. </v>
      </c>
      <c r="D78" s="1359"/>
      <c r="E78" s="1359"/>
      <c r="F78" s="1359"/>
      <c r="G78" s="1359"/>
      <c r="H78" s="1359"/>
      <c r="I78" s="1359"/>
      <c r="J78" s="1359"/>
      <c r="K78" s="1360"/>
      <c r="O78" s="535"/>
      <c r="P78" s="526"/>
      <c r="Q78" s="1353"/>
      <c r="R78" s="1354"/>
      <c r="S78" s="1357"/>
      <c r="T78" s="545"/>
      <c r="U78" s="546"/>
      <c r="V78" s="1353"/>
      <c r="W78" s="1354"/>
      <c r="X78" s="1357"/>
      <c r="Y78" s="545"/>
      <c r="Z78" s="546"/>
      <c r="AA78" s="1353"/>
      <c r="AB78" s="1354"/>
      <c r="AC78" s="1357"/>
      <c r="AD78" s="545"/>
      <c r="AE78" s="546"/>
      <c r="AF78" s="1353"/>
      <c r="AG78" s="1354"/>
      <c r="AH78" s="1357"/>
      <c r="AI78" s="545"/>
      <c r="AJ78" s="546"/>
      <c r="AK78" s="1353"/>
      <c r="AL78" s="1354"/>
      <c r="AM78" s="1357"/>
      <c r="AN78" s="545"/>
      <c r="AO78" s="546"/>
      <c r="AP78" s="1353"/>
      <c r="AQ78" s="1354"/>
      <c r="AR78" s="1357"/>
      <c r="AS78" s="535"/>
      <c r="AT78" s="526"/>
      <c r="AU78" s="549"/>
      <c r="AV78" s="1291" t="s">
        <v>90</v>
      </c>
      <c r="AW78" s="1292"/>
      <c r="AX78" s="1293"/>
      <c r="AY78" s="1297">
        <v>0</v>
      </c>
      <c r="AZ78" s="1298"/>
      <c r="BA78" s="1298"/>
      <c r="BB78" s="1299"/>
      <c r="BC78" s="1367" t="s">
        <v>648</v>
      </c>
      <c r="BD78" s="1368"/>
      <c r="BE78" s="1368"/>
      <c r="BF78" s="1369"/>
      <c r="BG78" s="549"/>
      <c r="BH78" s="550"/>
      <c r="BI78" s="549"/>
      <c r="BJ78" s="1214"/>
      <c r="BK78" s="1215"/>
      <c r="BL78" s="1215"/>
      <c r="BM78" s="1216"/>
      <c r="BN78" s="1256"/>
      <c r="BO78" s="1258"/>
      <c r="BQ78" s="1273"/>
      <c r="BR78" s="1274"/>
      <c r="BS78" s="1274"/>
      <c r="BT78" s="1275"/>
      <c r="BU78" s="1282"/>
      <c r="BV78" s="1284"/>
      <c r="BW78" s="535"/>
    </row>
    <row r="79" spans="1:75" ht="19" thickBot="1" x14ac:dyDescent="0.5">
      <c r="A79" s="526"/>
      <c r="C79" s="1361"/>
      <c r="D79" s="1362"/>
      <c r="E79" s="1362"/>
      <c r="F79" s="1362"/>
      <c r="G79" s="1362"/>
      <c r="H79" s="1362"/>
      <c r="I79" s="1362"/>
      <c r="J79" s="1362"/>
      <c r="K79" s="1363"/>
      <c r="O79" s="535"/>
      <c r="P79" s="526"/>
      <c r="Q79" s="551"/>
      <c r="R79" s="551"/>
      <c r="S79" s="552"/>
      <c r="T79" s="545"/>
      <c r="U79" s="546"/>
      <c r="V79" s="551"/>
      <c r="W79" s="551"/>
      <c r="X79" s="552"/>
      <c r="Y79" s="545"/>
      <c r="Z79" s="546"/>
      <c r="AA79" s="551"/>
      <c r="AB79" s="551"/>
      <c r="AC79" s="552"/>
      <c r="AD79" s="545"/>
      <c r="AE79" s="546"/>
      <c r="AF79" s="551"/>
      <c r="AG79" s="551"/>
      <c r="AH79" s="552"/>
      <c r="AI79" s="545"/>
      <c r="AJ79" s="546"/>
      <c r="AK79" s="551"/>
      <c r="AL79" s="551"/>
      <c r="AM79" s="552"/>
      <c r="AN79" s="545"/>
      <c r="AO79" s="546"/>
      <c r="AP79" s="551"/>
      <c r="AQ79" s="551"/>
      <c r="AR79" s="552"/>
      <c r="AS79" s="535"/>
      <c r="AT79" s="526"/>
      <c r="AU79" s="549"/>
      <c r="AV79" s="1291" t="s">
        <v>93</v>
      </c>
      <c r="AW79" s="1292"/>
      <c r="AX79" s="1293"/>
      <c r="AY79" s="1297">
        <f>'ESP Project Tracker'!I443+'ESP Project Tracker'!I444+'ESP Project Tracker'!I445</f>
        <v>3</v>
      </c>
      <c r="AZ79" s="1298"/>
      <c r="BA79" s="1298"/>
      <c r="BB79" s="1299"/>
      <c r="BC79" s="1367" t="s">
        <v>648</v>
      </c>
      <c r="BD79" s="1368"/>
      <c r="BE79" s="1368"/>
      <c r="BF79" s="1369"/>
      <c r="BG79" s="553"/>
      <c r="BH79" s="550"/>
      <c r="BI79" s="549"/>
      <c r="BJ79" s="1217"/>
      <c r="BK79" s="1218"/>
      <c r="BL79" s="1218"/>
      <c r="BM79" s="1219"/>
      <c r="BN79" s="1259"/>
      <c r="BO79" s="1261"/>
      <c r="BQ79" s="1276"/>
      <c r="BR79" s="1277"/>
      <c r="BS79" s="1277"/>
      <c r="BT79" s="1278"/>
      <c r="BU79" s="1285"/>
      <c r="BV79" s="1287"/>
      <c r="BW79" s="535"/>
    </row>
    <row r="80" spans="1:75" ht="19" thickBot="1" x14ac:dyDescent="0.5">
      <c r="A80" s="526"/>
      <c r="C80" s="1361"/>
      <c r="D80" s="1362"/>
      <c r="E80" s="1362"/>
      <c r="F80" s="1362"/>
      <c r="G80" s="1362"/>
      <c r="H80" s="1362"/>
      <c r="I80" s="1362"/>
      <c r="J80" s="1362"/>
      <c r="K80" s="1363"/>
      <c r="O80" s="535"/>
      <c r="P80" s="526"/>
      <c r="Q80" s="551"/>
      <c r="R80" s="551"/>
      <c r="S80" s="552"/>
      <c r="T80" s="545"/>
      <c r="U80" s="546"/>
      <c r="V80" s="551"/>
      <c r="W80" s="551"/>
      <c r="X80" s="552"/>
      <c r="Y80" s="545"/>
      <c r="Z80" s="546"/>
      <c r="AA80" s="551"/>
      <c r="AB80" s="551"/>
      <c r="AC80" s="552"/>
      <c r="AD80" s="545"/>
      <c r="AE80" s="546"/>
      <c r="AF80" s="551"/>
      <c r="AG80" s="551"/>
      <c r="AH80" s="552"/>
      <c r="AI80" s="545"/>
      <c r="AJ80" s="546"/>
      <c r="AK80" s="551"/>
      <c r="AL80" s="551"/>
      <c r="AM80" s="552"/>
      <c r="AN80" s="545"/>
      <c r="AO80" s="546"/>
      <c r="AP80" s="551"/>
      <c r="AQ80" s="551"/>
      <c r="AR80" s="552"/>
      <c r="AS80" s="535"/>
      <c r="AT80" s="526"/>
      <c r="AU80" s="549"/>
      <c r="AV80" s="1291" t="s">
        <v>122</v>
      </c>
      <c r="AW80" s="1292"/>
      <c r="AX80" s="1293"/>
      <c r="AY80" s="1297">
        <f>'ESP Project Tracker'!I446+'ESP Project Tracker'!I447</f>
        <v>2</v>
      </c>
      <c r="AZ80" s="1298"/>
      <c r="BA80" s="1298"/>
      <c r="BB80" s="1299"/>
      <c r="BC80" s="1367" t="s">
        <v>648</v>
      </c>
      <c r="BD80" s="1368"/>
      <c r="BE80" s="1368"/>
      <c r="BF80" s="1369"/>
      <c r="BG80" s="553"/>
      <c r="BH80" s="550"/>
      <c r="BI80" s="549"/>
      <c r="BJ80" s="554"/>
      <c r="BK80" s="554"/>
      <c r="BW80" s="535"/>
    </row>
    <row r="81" spans="1:75" ht="19" thickBot="1" x14ac:dyDescent="0.5">
      <c r="A81" s="526"/>
      <c r="C81" s="1361"/>
      <c r="D81" s="1362"/>
      <c r="E81" s="1362"/>
      <c r="F81" s="1362"/>
      <c r="G81" s="1362"/>
      <c r="H81" s="1362"/>
      <c r="I81" s="1362"/>
      <c r="J81" s="1362"/>
      <c r="K81" s="1363"/>
      <c r="O81" s="535"/>
      <c r="P81" s="526"/>
      <c r="Q81" s="1370" t="s">
        <v>649</v>
      </c>
      <c r="R81" s="1371"/>
      <c r="S81" s="1376">
        <f>'ESP Project Tracker'!I210</f>
        <v>159.625</v>
      </c>
      <c r="T81" s="545"/>
      <c r="U81" s="546"/>
      <c r="V81" s="1370" t="s">
        <v>649</v>
      </c>
      <c r="W81" s="1371"/>
      <c r="X81" s="1376">
        <f>'ESP Project Tracker'!I282</f>
        <v>31.625</v>
      </c>
      <c r="Y81" s="545"/>
      <c r="Z81" s="546"/>
      <c r="AA81" s="1379" t="s">
        <v>649</v>
      </c>
      <c r="AB81" s="1380"/>
      <c r="AC81" s="1385">
        <f>'ESP Project Tracker'!I313</f>
        <v>20.25</v>
      </c>
      <c r="AD81" s="545"/>
      <c r="AE81" s="546"/>
      <c r="AF81" s="1370" t="s">
        <v>649</v>
      </c>
      <c r="AG81" s="1371"/>
      <c r="AH81" s="1376">
        <f>'ESP Project Tracker'!I352</f>
        <v>5</v>
      </c>
      <c r="AI81" s="545"/>
      <c r="AJ81" s="546"/>
      <c r="AK81" s="1370" t="s">
        <v>649</v>
      </c>
      <c r="AL81" s="1371"/>
      <c r="AM81" s="1376">
        <f>'ESP Project Tracker'!I374</f>
        <v>4</v>
      </c>
      <c r="AN81" s="545"/>
      <c r="AO81" s="546"/>
      <c r="AP81" s="1370" t="s">
        <v>649</v>
      </c>
      <c r="AQ81" s="1371"/>
      <c r="AR81" s="1376">
        <f>'ESP Project Tracker'!I395</f>
        <v>14</v>
      </c>
      <c r="AS81" s="535"/>
      <c r="AT81" s="526"/>
      <c r="AU81" s="549"/>
      <c r="AV81" s="1291" t="s">
        <v>124</v>
      </c>
      <c r="AW81" s="1292"/>
      <c r="AX81" s="1293"/>
      <c r="AY81" s="1297">
        <f>'ESP Project Tracker'!I448+'ESP Project Tracker'!I449</f>
        <v>2</v>
      </c>
      <c r="AZ81" s="1298"/>
      <c r="BA81" s="1298"/>
      <c r="BB81" s="1299"/>
      <c r="BC81" s="1367" t="s">
        <v>648</v>
      </c>
      <c r="BD81" s="1368"/>
      <c r="BE81" s="1368"/>
      <c r="BF81" s="1369"/>
      <c r="BG81" s="553"/>
      <c r="BH81" s="550"/>
      <c r="BI81" s="549"/>
      <c r="BJ81" s="549"/>
      <c r="BK81" s="549"/>
      <c r="BW81" s="535"/>
    </row>
    <row r="82" spans="1:75" ht="19" thickBot="1" x14ac:dyDescent="0.5">
      <c r="A82" s="526"/>
      <c r="C82" s="1361"/>
      <c r="D82" s="1362"/>
      <c r="E82" s="1362"/>
      <c r="F82" s="1362"/>
      <c r="G82" s="1362"/>
      <c r="H82" s="1362"/>
      <c r="I82" s="1362"/>
      <c r="J82" s="1362"/>
      <c r="K82" s="1363"/>
      <c r="O82" s="535"/>
      <c r="P82" s="526"/>
      <c r="Q82" s="1372"/>
      <c r="R82" s="1373"/>
      <c r="S82" s="1377"/>
      <c r="T82" s="545"/>
      <c r="U82" s="546"/>
      <c r="V82" s="1372"/>
      <c r="W82" s="1373"/>
      <c r="X82" s="1377"/>
      <c r="Y82" s="545"/>
      <c r="Z82" s="546"/>
      <c r="AA82" s="1381"/>
      <c r="AB82" s="1382"/>
      <c r="AC82" s="1386"/>
      <c r="AD82" s="545"/>
      <c r="AE82" s="546"/>
      <c r="AF82" s="1372"/>
      <c r="AG82" s="1373"/>
      <c r="AH82" s="1377"/>
      <c r="AI82" s="545"/>
      <c r="AJ82" s="546"/>
      <c r="AK82" s="1372"/>
      <c r="AL82" s="1373"/>
      <c r="AM82" s="1377"/>
      <c r="AN82" s="545"/>
      <c r="AO82" s="546"/>
      <c r="AP82" s="1372"/>
      <c r="AQ82" s="1373"/>
      <c r="AR82" s="1377"/>
      <c r="AS82" s="535"/>
      <c r="AT82" s="526"/>
      <c r="AU82" s="549"/>
      <c r="AV82" s="1291" t="s">
        <v>625</v>
      </c>
      <c r="AW82" s="1292"/>
      <c r="AX82" s="1293"/>
      <c r="AY82" s="1297">
        <f>'ESP Project Tracker'!I450</f>
        <v>1</v>
      </c>
      <c r="AZ82" s="1298"/>
      <c r="BA82" s="1298"/>
      <c r="BB82" s="1299"/>
      <c r="BC82" s="1367" t="s">
        <v>648</v>
      </c>
      <c r="BD82" s="1368"/>
      <c r="BE82" s="1368"/>
      <c r="BF82" s="1369"/>
      <c r="BG82" s="553"/>
      <c r="BH82" s="550"/>
      <c r="BI82" s="549"/>
      <c r="BJ82" s="549"/>
      <c r="BK82" s="549"/>
      <c r="BW82" s="535"/>
    </row>
    <row r="83" spans="1:75" ht="19" thickBot="1" x14ac:dyDescent="0.5">
      <c r="A83" s="526"/>
      <c r="C83" s="1361"/>
      <c r="D83" s="1362"/>
      <c r="E83" s="1362"/>
      <c r="F83" s="1362"/>
      <c r="G83" s="1362"/>
      <c r="H83" s="1362"/>
      <c r="I83" s="1362"/>
      <c r="J83" s="1362"/>
      <c r="K83" s="1363"/>
      <c r="O83" s="535"/>
      <c r="P83" s="526"/>
      <c r="Q83" s="1374"/>
      <c r="R83" s="1375"/>
      <c r="S83" s="1378"/>
      <c r="T83" s="545"/>
      <c r="U83" s="546"/>
      <c r="V83" s="1374"/>
      <c r="W83" s="1375"/>
      <c r="X83" s="1378"/>
      <c r="Y83" s="545"/>
      <c r="Z83" s="546"/>
      <c r="AA83" s="1383"/>
      <c r="AB83" s="1384"/>
      <c r="AC83" s="1387"/>
      <c r="AD83" s="545"/>
      <c r="AE83" s="546"/>
      <c r="AF83" s="1374"/>
      <c r="AG83" s="1375"/>
      <c r="AH83" s="1378"/>
      <c r="AI83" s="545"/>
      <c r="AJ83" s="546"/>
      <c r="AK83" s="1374"/>
      <c r="AL83" s="1375"/>
      <c r="AM83" s="1378"/>
      <c r="AN83" s="545"/>
      <c r="AO83" s="546"/>
      <c r="AP83" s="1374"/>
      <c r="AQ83" s="1375"/>
      <c r="AR83" s="1378"/>
      <c r="AS83" s="535"/>
      <c r="AT83" s="526"/>
      <c r="AU83" s="549"/>
      <c r="AV83" s="1291" t="s">
        <v>95</v>
      </c>
      <c r="AW83" s="1292"/>
      <c r="AX83" s="1293"/>
      <c r="AY83" s="1328">
        <f>'ESP Project Tracker'!I452</f>
        <v>0</v>
      </c>
      <c r="AZ83" s="1329"/>
      <c r="BA83" s="1329"/>
      <c r="BB83" s="1330"/>
      <c r="BC83" s="1388" t="s">
        <v>650</v>
      </c>
      <c r="BD83" s="1389"/>
      <c r="BE83" s="1389"/>
      <c r="BF83" s="1390"/>
      <c r="BG83" s="553"/>
      <c r="BH83" s="550"/>
      <c r="BI83" s="549"/>
      <c r="BJ83" s="549"/>
      <c r="BK83" s="549"/>
      <c r="BW83" s="535"/>
    </row>
    <row r="84" spans="1:75" ht="19" thickBot="1" x14ac:dyDescent="0.5">
      <c r="A84" s="526"/>
      <c r="C84" s="1361"/>
      <c r="D84" s="1362"/>
      <c r="E84" s="1362"/>
      <c r="F84" s="1362"/>
      <c r="G84" s="1362"/>
      <c r="H84" s="1362"/>
      <c r="I84" s="1362"/>
      <c r="J84" s="1362"/>
      <c r="K84" s="1363"/>
      <c r="O84" s="535"/>
      <c r="P84" s="526"/>
      <c r="Q84" s="551"/>
      <c r="R84" s="551"/>
      <c r="S84" s="552"/>
      <c r="T84" s="545"/>
      <c r="U84" s="546"/>
      <c r="V84" s="551"/>
      <c r="W84" s="551"/>
      <c r="X84" s="552"/>
      <c r="Y84" s="545"/>
      <c r="Z84" s="546"/>
      <c r="AA84" s="551"/>
      <c r="AB84" s="551"/>
      <c r="AC84" s="552"/>
      <c r="AD84" s="545"/>
      <c r="AE84" s="546"/>
      <c r="AF84" s="551"/>
      <c r="AG84" s="551"/>
      <c r="AH84" s="552"/>
      <c r="AI84" s="545"/>
      <c r="AJ84" s="546"/>
      <c r="AK84" s="551"/>
      <c r="AL84" s="551"/>
      <c r="AM84" s="552"/>
      <c r="AN84" s="545"/>
      <c r="AO84" s="546"/>
      <c r="AP84" s="551"/>
      <c r="AQ84" s="551"/>
      <c r="AR84" s="552"/>
      <c r="AS84" s="535"/>
      <c r="AT84" s="526"/>
      <c r="AU84" s="549"/>
      <c r="AV84" s="1291" t="s">
        <v>98</v>
      </c>
      <c r="AW84" s="1292"/>
      <c r="AX84" s="1293"/>
      <c r="AY84" s="1328">
        <f>'ESP Project Tracker'!I454</f>
        <v>0</v>
      </c>
      <c r="AZ84" s="1329"/>
      <c r="BA84" s="1329"/>
      <c r="BB84" s="1330"/>
      <c r="BC84" s="1388" t="s">
        <v>650</v>
      </c>
      <c r="BD84" s="1389"/>
      <c r="BE84" s="1389"/>
      <c r="BF84" s="1390"/>
      <c r="BG84" s="553"/>
      <c r="BH84" s="550"/>
      <c r="BI84" s="549"/>
      <c r="BJ84" s="549"/>
      <c r="BK84" s="549"/>
      <c r="BW84" s="535"/>
    </row>
    <row r="85" spans="1:75" ht="19" thickBot="1" x14ac:dyDescent="0.5">
      <c r="A85" s="526"/>
      <c r="C85" s="1361"/>
      <c r="D85" s="1362"/>
      <c r="E85" s="1362"/>
      <c r="F85" s="1362"/>
      <c r="G85" s="1362"/>
      <c r="H85" s="1362"/>
      <c r="I85" s="1362"/>
      <c r="J85" s="1362"/>
      <c r="K85" s="1363"/>
      <c r="O85" s="535"/>
      <c r="P85" s="526"/>
      <c r="Q85" s="551"/>
      <c r="R85" s="551"/>
      <c r="S85" s="552"/>
      <c r="T85" s="545"/>
      <c r="U85" s="546"/>
      <c r="V85" s="551"/>
      <c r="W85" s="551"/>
      <c r="X85" s="552"/>
      <c r="Y85" s="545"/>
      <c r="Z85" s="546"/>
      <c r="AA85" s="551"/>
      <c r="AB85" s="551"/>
      <c r="AC85" s="552"/>
      <c r="AD85" s="545"/>
      <c r="AE85" s="546"/>
      <c r="AF85" s="551"/>
      <c r="AG85" s="551"/>
      <c r="AH85" s="552"/>
      <c r="AI85" s="545"/>
      <c r="AJ85" s="546"/>
      <c r="AK85" s="551"/>
      <c r="AL85" s="551"/>
      <c r="AM85" s="552"/>
      <c r="AN85" s="545"/>
      <c r="AO85" s="546"/>
      <c r="AP85" s="551"/>
      <c r="AQ85" s="551"/>
      <c r="AR85" s="552"/>
      <c r="AS85" s="535"/>
      <c r="AT85" s="526"/>
      <c r="AU85" s="549"/>
      <c r="AV85" s="1291" t="s">
        <v>103</v>
      </c>
      <c r="AW85" s="1292"/>
      <c r="AX85" s="1293"/>
      <c r="AY85" s="1297">
        <f>'ESP Project Tracker'!I456+'ESP Project Tracker'!I457</f>
        <v>2</v>
      </c>
      <c r="AZ85" s="1298"/>
      <c r="BA85" s="1298"/>
      <c r="BB85" s="1299"/>
      <c r="BC85" s="1367" t="s">
        <v>651</v>
      </c>
      <c r="BD85" s="1368"/>
      <c r="BE85" s="1368"/>
      <c r="BF85" s="1369"/>
      <c r="BG85" s="553"/>
      <c r="BH85" s="550"/>
      <c r="BI85" s="549"/>
      <c r="BJ85" s="549"/>
      <c r="BK85" s="549"/>
      <c r="BW85" s="535"/>
    </row>
    <row r="86" spans="1:75" ht="19" thickBot="1" x14ac:dyDescent="0.5">
      <c r="A86" s="526"/>
      <c r="C86" s="1361"/>
      <c r="D86" s="1362"/>
      <c r="E86" s="1362"/>
      <c r="F86" s="1362"/>
      <c r="G86" s="1362"/>
      <c r="H86" s="1362"/>
      <c r="I86" s="1362"/>
      <c r="J86" s="1362"/>
      <c r="K86" s="1363"/>
      <c r="O86" s="535"/>
      <c r="P86" s="526"/>
      <c r="Q86" s="1370" t="s">
        <v>624</v>
      </c>
      <c r="R86" s="1371"/>
      <c r="S86" s="1376">
        <f>S76-S81</f>
        <v>-78.625</v>
      </c>
      <c r="T86" s="545"/>
      <c r="U86" s="546"/>
      <c r="V86" s="1370" t="s">
        <v>624</v>
      </c>
      <c r="W86" s="1371"/>
      <c r="X86" s="1376">
        <f>X76-X81</f>
        <v>-4.625</v>
      </c>
      <c r="Y86" s="545"/>
      <c r="Z86" s="546"/>
      <c r="AA86" s="1391" t="s">
        <v>624</v>
      </c>
      <c r="AB86" s="1392"/>
      <c r="AC86" s="1397">
        <f>AC76-AC81</f>
        <v>6.75</v>
      </c>
      <c r="AD86" s="545"/>
      <c r="AE86" s="546"/>
      <c r="AF86" s="1379" t="s">
        <v>624</v>
      </c>
      <c r="AG86" s="1380"/>
      <c r="AH86" s="1385">
        <f>AH76-AH81</f>
        <v>1</v>
      </c>
      <c r="AI86" s="545"/>
      <c r="AJ86" s="546"/>
      <c r="AK86" s="1379" t="s">
        <v>624</v>
      </c>
      <c r="AL86" s="1380"/>
      <c r="AM86" s="1385">
        <f>AM76-AM81</f>
        <v>2</v>
      </c>
      <c r="AN86" s="545"/>
      <c r="AO86" s="546"/>
      <c r="AP86" s="1379" t="s">
        <v>624</v>
      </c>
      <c r="AQ86" s="1380"/>
      <c r="AR86" s="1385">
        <f>AR76-AR81</f>
        <v>4</v>
      </c>
      <c r="AS86" s="535"/>
      <c r="AT86" s="526"/>
      <c r="AU86" s="549"/>
      <c r="AV86" s="1291" t="s">
        <v>130</v>
      </c>
      <c r="AW86" s="1292"/>
      <c r="AX86" s="1293"/>
      <c r="AY86" s="1328">
        <f>'ESP Project Tracker'!I458</f>
        <v>0</v>
      </c>
      <c r="AZ86" s="1329"/>
      <c r="BA86" s="1329"/>
      <c r="BB86" s="1330"/>
      <c r="BC86" s="1388" t="s">
        <v>650</v>
      </c>
      <c r="BD86" s="1389"/>
      <c r="BE86" s="1389"/>
      <c r="BF86" s="1390"/>
      <c r="BG86" s="553"/>
      <c r="BH86" s="550"/>
      <c r="BI86" s="549"/>
      <c r="BJ86" s="549"/>
      <c r="BK86" s="549"/>
      <c r="BW86" s="535"/>
    </row>
    <row r="87" spans="1:75" ht="19" thickBot="1" x14ac:dyDescent="0.5">
      <c r="A87" s="526"/>
      <c r="C87" s="1361"/>
      <c r="D87" s="1362"/>
      <c r="E87" s="1362"/>
      <c r="F87" s="1362"/>
      <c r="G87" s="1362"/>
      <c r="H87" s="1362"/>
      <c r="I87" s="1362"/>
      <c r="J87" s="1362"/>
      <c r="K87" s="1363"/>
      <c r="O87" s="535"/>
      <c r="P87" s="526"/>
      <c r="Q87" s="1372"/>
      <c r="R87" s="1373"/>
      <c r="S87" s="1377"/>
      <c r="T87" s="545"/>
      <c r="U87" s="546"/>
      <c r="V87" s="1372"/>
      <c r="W87" s="1373"/>
      <c r="X87" s="1377"/>
      <c r="Y87" s="545"/>
      <c r="Z87" s="546"/>
      <c r="AA87" s="1393"/>
      <c r="AB87" s="1394"/>
      <c r="AC87" s="1398"/>
      <c r="AD87" s="545"/>
      <c r="AE87" s="546"/>
      <c r="AF87" s="1381"/>
      <c r="AG87" s="1382"/>
      <c r="AH87" s="1386"/>
      <c r="AI87" s="545"/>
      <c r="AJ87" s="546"/>
      <c r="AK87" s="1381"/>
      <c r="AL87" s="1382"/>
      <c r="AM87" s="1386"/>
      <c r="AN87" s="545"/>
      <c r="AO87" s="546"/>
      <c r="AP87" s="1381"/>
      <c r="AQ87" s="1382"/>
      <c r="AR87" s="1386"/>
      <c r="AS87" s="535"/>
      <c r="AT87" s="526"/>
      <c r="AV87" s="1291" t="s">
        <v>106</v>
      </c>
      <c r="AW87" s="1292"/>
      <c r="AX87" s="1293"/>
      <c r="AY87" s="1328">
        <f>'ESP Project Tracker'!I462</f>
        <v>1</v>
      </c>
      <c r="AZ87" s="1329"/>
      <c r="BA87" s="1329"/>
      <c r="BB87" s="1330"/>
      <c r="BC87" s="1388" t="s">
        <v>650</v>
      </c>
      <c r="BD87" s="1389"/>
      <c r="BE87" s="1389"/>
      <c r="BF87" s="1390"/>
      <c r="BH87" s="535"/>
      <c r="BW87" s="535"/>
    </row>
    <row r="88" spans="1:75" ht="19" thickBot="1" x14ac:dyDescent="0.4">
      <c r="A88" s="526"/>
      <c r="C88" s="1361"/>
      <c r="D88" s="1362"/>
      <c r="E88" s="1362"/>
      <c r="F88" s="1362"/>
      <c r="G88" s="1362"/>
      <c r="H88" s="1362"/>
      <c r="I88" s="1362"/>
      <c r="J88" s="1362"/>
      <c r="K88" s="1363"/>
      <c r="O88" s="535"/>
      <c r="P88" s="526"/>
      <c r="Q88" s="1374"/>
      <c r="R88" s="1375"/>
      <c r="S88" s="1378"/>
      <c r="T88" s="545"/>
      <c r="U88" s="546"/>
      <c r="V88" s="1374"/>
      <c r="W88" s="1375"/>
      <c r="X88" s="1378"/>
      <c r="Y88" s="545"/>
      <c r="Z88" s="546"/>
      <c r="AA88" s="1395"/>
      <c r="AB88" s="1396"/>
      <c r="AC88" s="1399"/>
      <c r="AD88" s="545"/>
      <c r="AE88" s="546"/>
      <c r="AF88" s="1383"/>
      <c r="AG88" s="1384"/>
      <c r="AH88" s="1387"/>
      <c r="AI88" s="545"/>
      <c r="AJ88" s="546"/>
      <c r="AK88" s="1383"/>
      <c r="AL88" s="1384"/>
      <c r="AM88" s="1387"/>
      <c r="AN88" s="545"/>
      <c r="AO88" s="546"/>
      <c r="AP88" s="1383"/>
      <c r="AQ88" s="1384"/>
      <c r="AR88" s="1387"/>
      <c r="AS88" s="535"/>
      <c r="AT88" s="526"/>
      <c r="BH88" s="535"/>
      <c r="BW88" s="535"/>
    </row>
    <row r="89" spans="1:75" x14ac:dyDescent="0.35">
      <c r="A89" s="526"/>
      <c r="C89" s="1361"/>
      <c r="D89" s="1362"/>
      <c r="E89" s="1362"/>
      <c r="F89" s="1362"/>
      <c r="G89" s="1362"/>
      <c r="H89" s="1362"/>
      <c r="I89" s="1362"/>
      <c r="J89" s="1362"/>
      <c r="K89" s="1363"/>
      <c r="O89" s="535"/>
      <c r="P89" s="526"/>
      <c r="T89" s="535"/>
      <c r="U89" s="526"/>
      <c r="Y89" s="535"/>
      <c r="Z89" s="526"/>
      <c r="AD89" s="535"/>
      <c r="AE89" s="526"/>
      <c r="AI89" s="535"/>
      <c r="AJ89" s="526"/>
      <c r="AN89" s="535"/>
      <c r="AO89" s="526"/>
      <c r="AS89" s="535"/>
      <c r="AT89" s="526"/>
      <c r="BH89" s="535"/>
      <c r="BW89" s="535"/>
    </row>
    <row r="90" spans="1:75" x14ac:dyDescent="0.35">
      <c r="A90" s="526"/>
      <c r="C90" s="1361"/>
      <c r="D90" s="1362"/>
      <c r="E90" s="1362"/>
      <c r="F90" s="1362"/>
      <c r="G90" s="1362"/>
      <c r="H90" s="1362"/>
      <c r="I90" s="1362"/>
      <c r="J90" s="1362"/>
      <c r="K90" s="1363"/>
      <c r="O90" s="535"/>
      <c r="P90" s="526"/>
      <c r="T90" s="535"/>
      <c r="U90" s="526"/>
      <c r="Y90" s="535"/>
      <c r="Z90" s="526"/>
      <c r="AD90" s="535"/>
      <c r="AE90" s="526"/>
      <c r="AI90" s="535"/>
      <c r="AJ90" s="526"/>
      <c r="AN90" s="535"/>
      <c r="AO90" s="526"/>
      <c r="AS90" s="535"/>
      <c r="AT90" s="526"/>
      <c r="BH90" s="535"/>
      <c r="BW90" s="535"/>
    </row>
    <row r="91" spans="1:75" x14ac:dyDescent="0.35">
      <c r="A91" s="526"/>
      <c r="C91" s="1361"/>
      <c r="D91" s="1362"/>
      <c r="E91" s="1362"/>
      <c r="F91" s="1362"/>
      <c r="G91" s="1362"/>
      <c r="H91" s="1362"/>
      <c r="I91" s="1362"/>
      <c r="J91" s="1362"/>
      <c r="K91" s="1363"/>
      <c r="O91" s="535"/>
      <c r="P91" s="526"/>
      <c r="T91" s="535"/>
      <c r="U91" s="526"/>
      <c r="Y91" s="535"/>
      <c r="Z91" s="526"/>
      <c r="AD91" s="535"/>
      <c r="AE91" s="526"/>
      <c r="AI91" s="535"/>
      <c r="AJ91" s="526"/>
      <c r="AN91" s="535"/>
      <c r="AO91" s="526"/>
      <c r="AS91" s="535"/>
      <c r="AT91" s="526"/>
      <c r="BH91" s="535"/>
      <c r="BW91" s="535"/>
    </row>
    <row r="92" spans="1:75" ht="15" thickBot="1" x14ac:dyDescent="0.4">
      <c r="A92" s="526"/>
      <c r="C92" s="1364"/>
      <c r="D92" s="1365"/>
      <c r="E92" s="1365"/>
      <c r="F92" s="1365"/>
      <c r="G92" s="1365"/>
      <c r="H92" s="1365"/>
      <c r="I92" s="1365"/>
      <c r="J92" s="1365"/>
      <c r="K92" s="1366"/>
      <c r="O92" s="535"/>
      <c r="P92" s="526"/>
      <c r="T92" s="535"/>
      <c r="U92" s="526"/>
      <c r="Y92" s="535"/>
      <c r="Z92" s="526"/>
      <c r="AD92" s="535"/>
      <c r="AE92" s="526"/>
      <c r="AI92" s="535"/>
      <c r="AJ92" s="526"/>
      <c r="AN92" s="535"/>
      <c r="AO92" s="526"/>
      <c r="AS92" s="535"/>
      <c r="AT92" s="526"/>
      <c r="BH92" s="535"/>
      <c r="BW92" s="535"/>
    </row>
    <row r="93" spans="1:75" x14ac:dyDescent="0.35">
      <c r="A93" s="526"/>
      <c r="O93" s="535"/>
      <c r="P93" s="526"/>
      <c r="T93" s="535"/>
      <c r="U93" s="526"/>
      <c r="Y93" s="535"/>
      <c r="Z93" s="526"/>
      <c r="AD93" s="535"/>
      <c r="AE93" s="526"/>
      <c r="AI93" s="535"/>
      <c r="AJ93" s="526"/>
      <c r="AN93" s="535"/>
      <c r="AO93" s="526"/>
      <c r="AS93" s="535"/>
      <c r="AT93" s="526"/>
      <c r="BH93" s="535"/>
      <c r="BW93" s="535"/>
    </row>
    <row r="94" spans="1:75" ht="15" thickBot="1" x14ac:dyDescent="0.4">
      <c r="A94" s="526"/>
      <c r="O94" s="535"/>
      <c r="P94" s="526"/>
      <c r="T94" s="535"/>
      <c r="U94" s="526"/>
      <c r="Y94" s="535"/>
      <c r="Z94" s="526"/>
      <c r="AD94" s="535"/>
      <c r="AE94" s="526"/>
      <c r="AI94" s="535"/>
      <c r="AJ94" s="526"/>
      <c r="AN94" s="535"/>
      <c r="AO94" s="526"/>
      <c r="AS94" s="535"/>
      <c r="AT94" s="527"/>
      <c r="AU94" s="528"/>
      <c r="AV94" s="528"/>
      <c r="AW94" s="528"/>
      <c r="AX94" s="528"/>
      <c r="AY94" s="528"/>
      <c r="AZ94" s="528"/>
      <c r="BA94" s="528"/>
      <c r="BB94" s="528"/>
      <c r="BC94" s="528"/>
      <c r="BD94" s="528"/>
      <c r="BE94" s="528"/>
      <c r="BF94" s="528"/>
      <c r="BG94" s="528"/>
      <c r="BH94" s="544"/>
      <c r="BO94" s="528"/>
      <c r="BW94" s="535"/>
    </row>
    <row r="95" spans="1:75" ht="15" customHeight="1" x14ac:dyDescent="0.35">
      <c r="A95" s="526"/>
      <c r="O95" s="535"/>
      <c r="P95" s="526"/>
      <c r="T95" s="535"/>
      <c r="U95" s="526"/>
      <c r="Y95" s="535"/>
      <c r="Z95" s="526"/>
      <c r="AD95" s="535"/>
      <c r="AE95" s="526"/>
      <c r="AI95" s="535"/>
      <c r="AJ95" s="526"/>
      <c r="AN95" s="535"/>
      <c r="AO95" s="526"/>
      <c r="AS95" s="535"/>
      <c r="AT95" s="1249" t="s">
        <v>652</v>
      </c>
      <c r="AU95" s="1245"/>
      <c r="AV95" s="1245"/>
      <c r="AW95" s="1245"/>
      <c r="AX95" s="1245"/>
      <c r="AY95" s="1245"/>
      <c r="AZ95" s="1245"/>
      <c r="BA95" s="1245"/>
      <c r="BB95" s="1245"/>
      <c r="BC95" s="1245"/>
      <c r="BD95" s="1245"/>
      <c r="BE95" s="1245"/>
      <c r="BF95" s="1245"/>
      <c r="BG95" s="1245"/>
      <c r="BH95" s="1246"/>
      <c r="BI95" s="1337" t="s">
        <v>653</v>
      </c>
      <c r="BJ95" s="1338"/>
      <c r="BK95" s="1338"/>
      <c r="BL95" s="1338"/>
      <c r="BM95" s="1338"/>
      <c r="BN95" s="1338"/>
      <c r="BO95" s="1338"/>
      <c r="BP95" s="1338"/>
      <c r="BQ95" s="1338"/>
      <c r="BR95" s="1338"/>
      <c r="BS95" s="1338"/>
      <c r="BT95" s="1338"/>
      <c r="BU95" s="1338"/>
      <c r="BV95" s="1338"/>
      <c r="BW95" s="1339"/>
    </row>
    <row r="96" spans="1:75" ht="15.75" customHeight="1" thickBot="1" x14ac:dyDescent="0.4">
      <c r="A96" s="526"/>
      <c r="O96" s="535"/>
      <c r="P96" s="526"/>
      <c r="T96" s="535"/>
      <c r="U96" s="526"/>
      <c r="Y96" s="535"/>
      <c r="Z96" s="526"/>
      <c r="AD96" s="535"/>
      <c r="AE96" s="526"/>
      <c r="AI96" s="535"/>
      <c r="AJ96" s="526"/>
      <c r="AN96" s="535"/>
      <c r="AO96" s="526"/>
      <c r="AS96" s="535"/>
      <c r="AT96" s="1303"/>
      <c r="AU96" s="1247"/>
      <c r="AV96" s="1247"/>
      <c r="AW96" s="1247"/>
      <c r="AX96" s="1247"/>
      <c r="AY96" s="1247"/>
      <c r="AZ96" s="1247"/>
      <c r="BA96" s="1247"/>
      <c r="BB96" s="1247"/>
      <c r="BC96" s="1247"/>
      <c r="BD96" s="1247"/>
      <c r="BE96" s="1247"/>
      <c r="BF96" s="1247"/>
      <c r="BG96" s="1247"/>
      <c r="BH96" s="1248"/>
      <c r="BI96" s="1340"/>
      <c r="BJ96" s="1341"/>
      <c r="BK96" s="1341"/>
      <c r="BL96" s="1341"/>
      <c r="BM96" s="1341"/>
      <c r="BN96" s="1341"/>
      <c r="BO96" s="1341"/>
      <c r="BP96" s="1341"/>
      <c r="BQ96" s="1341"/>
      <c r="BR96" s="1341"/>
      <c r="BS96" s="1341"/>
      <c r="BT96" s="1341"/>
      <c r="BU96" s="1341"/>
      <c r="BV96" s="1341"/>
      <c r="BW96" s="1342"/>
    </row>
    <row r="97" spans="1:75" ht="15" thickBot="1" x14ac:dyDescent="0.4">
      <c r="A97" s="526"/>
      <c r="O97" s="535"/>
      <c r="P97" s="526"/>
      <c r="T97" s="535"/>
      <c r="U97" s="526"/>
      <c r="Y97" s="535"/>
      <c r="Z97" s="526"/>
      <c r="AD97" s="535"/>
      <c r="AE97" s="526"/>
      <c r="AI97" s="535"/>
      <c r="AJ97" s="526"/>
      <c r="AN97" s="535"/>
      <c r="AO97" s="526"/>
      <c r="AT97" s="524"/>
      <c r="AU97" s="525"/>
      <c r="AV97" s="525"/>
      <c r="AW97" s="525"/>
      <c r="AX97" s="525"/>
      <c r="AY97" s="525"/>
      <c r="AZ97" s="525"/>
      <c r="BA97" s="525"/>
      <c r="BB97" s="525"/>
      <c r="BC97" s="525"/>
      <c r="BD97" s="525"/>
      <c r="BE97" s="525"/>
      <c r="BF97" s="525"/>
      <c r="BG97" s="525"/>
      <c r="BH97" s="536"/>
      <c r="BI97" s="524"/>
      <c r="BJ97" s="525"/>
      <c r="BK97" s="525"/>
      <c r="BL97" s="525"/>
      <c r="BM97" s="525"/>
      <c r="BN97" s="525"/>
      <c r="BO97" s="525"/>
      <c r="BP97" s="525"/>
      <c r="BQ97" s="525"/>
      <c r="BR97" s="525"/>
      <c r="BS97" s="525"/>
      <c r="BT97" s="525"/>
      <c r="BU97" s="525"/>
      <c r="BV97" s="525"/>
      <c r="BW97" s="536"/>
    </row>
    <row r="98" spans="1:75" ht="15" customHeight="1" x14ac:dyDescent="0.35">
      <c r="A98" s="526"/>
      <c r="O98" s="535"/>
      <c r="P98" s="526"/>
      <c r="T98" s="535"/>
      <c r="U98" s="526"/>
      <c r="Y98" s="535"/>
      <c r="Z98" s="526"/>
      <c r="AD98" s="535"/>
      <c r="AE98" s="526"/>
      <c r="AI98" s="535"/>
      <c r="AJ98" s="526"/>
      <c r="AN98" s="535"/>
      <c r="AO98" s="526"/>
      <c r="AT98" s="526"/>
      <c r="AU98" s="1469" t="s">
        <v>616</v>
      </c>
      <c r="AV98" s="1470"/>
      <c r="AW98" s="1400">
        <f>'ESP Project Tracker'!G510</f>
        <v>10000</v>
      </c>
      <c r="AX98" s="1401"/>
      <c r="AY98" s="1401"/>
      <c r="AZ98" s="1402"/>
      <c r="BB98" s="1409" t="s">
        <v>80</v>
      </c>
      <c r="BC98" s="1410"/>
      <c r="BD98" s="1415">
        <f>'ESP Project Tracker'!I510</f>
        <v>12897.48</v>
      </c>
      <c r="BE98" s="1416"/>
      <c r="BF98" s="1416"/>
      <c r="BG98" s="1417"/>
      <c r="BH98" s="535"/>
      <c r="BI98" s="526"/>
      <c r="BW98" s="535"/>
    </row>
    <row r="99" spans="1:75" ht="15" customHeight="1" x14ac:dyDescent="0.35">
      <c r="A99" s="526"/>
      <c r="O99" s="535"/>
      <c r="P99" s="526"/>
      <c r="T99" s="535"/>
      <c r="U99" s="526"/>
      <c r="Y99" s="535"/>
      <c r="Z99" s="526"/>
      <c r="AD99" s="535"/>
      <c r="AE99" s="526"/>
      <c r="AI99" s="535"/>
      <c r="AJ99" s="526"/>
      <c r="AN99" s="535"/>
      <c r="AO99" s="526"/>
      <c r="AT99" s="526"/>
      <c r="AU99" s="1471"/>
      <c r="AV99" s="1472"/>
      <c r="AW99" s="1403"/>
      <c r="AX99" s="1404"/>
      <c r="AY99" s="1404"/>
      <c r="AZ99" s="1405"/>
      <c r="BB99" s="1411"/>
      <c r="BC99" s="1412"/>
      <c r="BD99" s="1418"/>
      <c r="BE99" s="1419"/>
      <c r="BF99" s="1419"/>
      <c r="BG99" s="1420"/>
      <c r="BH99" s="535"/>
      <c r="BI99" s="526"/>
      <c r="BW99" s="535"/>
    </row>
    <row r="100" spans="1:75" ht="15.75" customHeight="1" thickBot="1" x14ac:dyDescent="0.4">
      <c r="A100" s="526"/>
      <c r="O100" s="535"/>
      <c r="P100" s="526"/>
      <c r="T100" s="535"/>
      <c r="U100" s="526"/>
      <c r="Y100" s="535"/>
      <c r="Z100" s="526"/>
      <c r="AD100" s="535"/>
      <c r="AE100" s="526"/>
      <c r="AI100" s="535"/>
      <c r="AJ100" s="526"/>
      <c r="AN100" s="535"/>
      <c r="AO100" s="526"/>
      <c r="AT100" s="526"/>
      <c r="AU100" s="1471"/>
      <c r="AV100" s="1472"/>
      <c r="AW100" s="1403"/>
      <c r="AX100" s="1404"/>
      <c r="AY100" s="1404"/>
      <c r="AZ100" s="1405"/>
      <c r="BB100" s="1411"/>
      <c r="BC100" s="1412"/>
      <c r="BD100" s="1418"/>
      <c r="BE100" s="1419"/>
      <c r="BF100" s="1419"/>
      <c r="BG100" s="1420"/>
      <c r="BH100" s="535"/>
      <c r="BI100" s="526"/>
      <c r="BW100" s="535"/>
    </row>
    <row r="101" spans="1:75" ht="19.5" customHeight="1" thickBot="1" x14ac:dyDescent="0.5">
      <c r="A101" s="526"/>
      <c r="O101" s="535"/>
      <c r="P101" s="526"/>
      <c r="T101" s="535"/>
      <c r="U101" s="526"/>
      <c r="Y101" s="535"/>
      <c r="Z101" s="526"/>
      <c r="AD101" s="535"/>
      <c r="AE101" s="526"/>
      <c r="AI101" s="535"/>
      <c r="AJ101" s="526"/>
      <c r="AN101" s="535"/>
      <c r="AO101" s="526"/>
      <c r="AT101" s="526"/>
      <c r="AU101" s="1473"/>
      <c r="AV101" s="1474"/>
      <c r="AW101" s="1406"/>
      <c r="AX101" s="1407"/>
      <c r="AY101" s="1407"/>
      <c r="AZ101" s="1408"/>
      <c r="BB101" s="1413"/>
      <c r="BC101" s="1414"/>
      <c r="BD101" s="1421"/>
      <c r="BE101" s="1422"/>
      <c r="BF101" s="1422"/>
      <c r="BG101" s="1423"/>
      <c r="BH101" s="535"/>
      <c r="BI101" s="526"/>
      <c r="BK101" s="1288" t="s">
        <v>621</v>
      </c>
      <c r="BL101" s="1289"/>
      <c r="BM101" s="1290"/>
      <c r="BN101" s="1288" t="s">
        <v>654</v>
      </c>
      <c r="BO101" s="1289"/>
      <c r="BP101" s="1289"/>
      <c r="BQ101" s="1290"/>
      <c r="BR101" s="1288" t="s">
        <v>655</v>
      </c>
      <c r="BS101" s="1289"/>
      <c r="BT101" s="1289"/>
      <c r="BU101" s="1290"/>
      <c r="BW101" s="535"/>
    </row>
    <row r="102" spans="1:75" ht="19" thickBot="1" x14ac:dyDescent="0.5">
      <c r="A102" s="526"/>
      <c r="O102" s="535"/>
      <c r="P102" s="526"/>
      <c r="T102" s="535"/>
      <c r="U102" s="526"/>
      <c r="Y102" s="535"/>
      <c r="Z102" s="526"/>
      <c r="AD102" s="535"/>
      <c r="AE102" s="526"/>
      <c r="AI102" s="535"/>
      <c r="AJ102" s="526"/>
      <c r="AN102" s="535"/>
      <c r="AO102" s="526"/>
      <c r="AT102" s="526"/>
      <c r="BH102" s="535"/>
      <c r="BI102" s="526"/>
      <c r="BK102" s="1291" t="s">
        <v>90</v>
      </c>
      <c r="BL102" s="1292"/>
      <c r="BM102" s="1293"/>
      <c r="BN102" s="1297">
        <f>'ESP Project Tracker'!I537+'ESP Project Tracker'!I538</f>
        <v>1</v>
      </c>
      <c r="BO102" s="1298"/>
      <c r="BP102" s="1298"/>
      <c r="BQ102" s="1299"/>
      <c r="BR102" s="1367" t="s">
        <v>656</v>
      </c>
      <c r="BS102" s="1368"/>
      <c r="BT102" s="1368"/>
      <c r="BU102" s="1369"/>
      <c r="BW102" s="535"/>
    </row>
    <row r="103" spans="1:75" ht="19" thickBot="1" x14ac:dyDescent="0.5">
      <c r="A103" s="526"/>
      <c r="O103" s="535"/>
      <c r="P103" s="526"/>
      <c r="T103" s="535"/>
      <c r="U103" s="526"/>
      <c r="Y103" s="535"/>
      <c r="Z103" s="526"/>
      <c r="AD103" s="535"/>
      <c r="AE103" s="526"/>
      <c r="AI103" s="535"/>
      <c r="AJ103" s="526"/>
      <c r="AN103" s="535"/>
      <c r="AO103" s="526"/>
      <c r="AT103" s="526"/>
      <c r="BH103" s="535"/>
      <c r="BI103" s="526"/>
      <c r="BK103" s="1291" t="s">
        <v>93</v>
      </c>
      <c r="BL103" s="1292"/>
      <c r="BM103" s="1293"/>
      <c r="BN103" s="1297">
        <f>'ESP Project Tracker'!I539</f>
        <v>1</v>
      </c>
      <c r="BO103" s="1298"/>
      <c r="BP103" s="1298"/>
      <c r="BQ103" s="1299"/>
      <c r="BR103" s="1367" t="s">
        <v>657</v>
      </c>
      <c r="BS103" s="1368"/>
      <c r="BT103" s="1368"/>
      <c r="BU103" s="1369"/>
      <c r="BW103" s="535"/>
    </row>
    <row r="104" spans="1:75" ht="19" thickBot="1" x14ac:dyDescent="0.5">
      <c r="A104" s="526"/>
      <c r="O104" s="535"/>
      <c r="P104" s="526"/>
      <c r="T104" s="535"/>
      <c r="U104" s="526"/>
      <c r="Y104" s="535"/>
      <c r="Z104" s="526"/>
      <c r="AD104" s="535"/>
      <c r="AE104" s="526"/>
      <c r="AI104" s="535"/>
      <c r="AJ104" s="526"/>
      <c r="AN104" s="535"/>
      <c r="AO104" s="526"/>
      <c r="AT104" s="526"/>
      <c r="BH104" s="535"/>
      <c r="BI104" s="526"/>
      <c r="BK104" s="1291" t="s">
        <v>122</v>
      </c>
      <c r="BL104" s="1292"/>
      <c r="BM104" s="1293"/>
      <c r="BN104" s="1328">
        <f>'ESP Project Tracker'!I541</f>
        <v>0</v>
      </c>
      <c r="BO104" s="1329"/>
      <c r="BP104" s="1329"/>
      <c r="BQ104" s="1330"/>
      <c r="BR104" s="1388"/>
      <c r="BS104" s="1389"/>
      <c r="BT104" s="1389"/>
      <c r="BU104" s="1390"/>
      <c r="BW104" s="535"/>
    </row>
    <row r="105" spans="1:75" ht="19" thickBot="1" x14ac:dyDescent="0.5">
      <c r="A105" s="526"/>
      <c r="O105" s="535"/>
      <c r="P105" s="526"/>
      <c r="T105" s="535"/>
      <c r="U105" s="526"/>
      <c r="Y105" s="535"/>
      <c r="Z105" s="526"/>
      <c r="AD105" s="535"/>
      <c r="AE105" s="526"/>
      <c r="AI105" s="535"/>
      <c r="AJ105" s="526"/>
      <c r="AN105" s="535"/>
      <c r="AO105" s="526"/>
      <c r="AT105" s="526"/>
      <c r="BH105" s="535"/>
      <c r="BI105" s="526"/>
      <c r="BK105" s="1291" t="s">
        <v>124</v>
      </c>
      <c r="BL105" s="1292"/>
      <c r="BM105" s="1293"/>
      <c r="BN105" s="1297">
        <f>'ESP Project Tracker'!I543</f>
        <v>1</v>
      </c>
      <c r="BO105" s="1298"/>
      <c r="BP105" s="1298"/>
      <c r="BQ105" s="1299"/>
      <c r="BR105" s="1367" t="s">
        <v>658</v>
      </c>
      <c r="BS105" s="1368"/>
      <c r="BT105" s="1368"/>
      <c r="BU105" s="1369"/>
      <c r="BW105" s="535"/>
    </row>
    <row r="106" spans="1:75" ht="19" thickBot="1" x14ac:dyDescent="0.5">
      <c r="A106" s="526"/>
      <c r="O106" s="535"/>
      <c r="P106" s="526"/>
      <c r="T106" s="535"/>
      <c r="U106" s="526"/>
      <c r="Y106" s="535"/>
      <c r="Z106" s="526"/>
      <c r="AD106" s="535"/>
      <c r="AE106" s="526"/>
      <c r="AI106" s="535"/>
      <c r="AJ106" s="526"/>
      <c r="AN106" s="535"/>
      <c r="AO106" s="526"/>
      <c r="AT106" s="526"/>
      <c r="AW106" s="555"/>
      <c r="AX106" s="555"/>
      <c r="AY106" s="555"/>
      <c r="AZ106" s="555"/>
      <c r="BA106" s="555"/>
      <c r="BB106" s="555"/>
      <c r="BC106" s="555"/>
      <c r="BD106" s="555"/>
      <c r="BH106" s="535"/>
      <c r="BI106" s="526"/>
      <c r="BK106" s="1291" t="s">
        <v>625</v>
      </c>
      <c r="BL106" s="1292"/>
      <c r="BM106" s="1293"/>
      <c r="BN106" s="1297">
        <f>'ESP Project Tracker'!I545</f>
        <v>1</v>
      </c>
      <c r="BO106" s="1298"/>
      <c r="BP106" s="1298"/>
      <c r="BQ106" s="1299"/>
      <c r="BR106" s="1367" t="s">
        <v>659</v>
      </c>
      <c r="BS106" s="1368"/>
      <c r="BT106" s="1368"/>
      <c r="BU106" s="1369"/>
      <c r="BW106" s="535"/>
    </row>
    <row r="107" spans="1:75" ht="19" thickBot="1" x14ac:dyDescent="0.5">
      <c r="A107" s="526"/>
      <c r="O107" s="535"/>
      <c r="P107" s="526"/>
      <c r="T107" s="535"/>
      <c r="U107" s="526"/>
      <c r="Y107" s="535"/>
      <c r="Z107" s="526"/>
      <c r="AD107" s="535"/>
      <c r="AE107" s="526"/>
      <c r="AI107" s="535"/>
      <c r="AJ107" s="526"/>
      <c r="AN107" s="535"/>
      <c r="AO107" s="526"/>
      <c r="AT107" s="526"/>
      <c r="BH107" s="535"/>
      <c r="BI107" s="526"/>
      <c r="BK107" s="1291" t="s">
        <v>95</v>
      </c>
      <c r="BL107" s="1292"/>
      <c r="BM107" s="1293"/>
      <c r="BN107" s="1328">
        <f>'ESP Project Tracker'!I547</f>
        <v>0</v>
      </c>
      <c r="BO107" s="1329"/>
      <c r="BP107" s="1329"/>
      <c r="BQ107" s="1330"/>
      <c r="BR107" s="1388"/>
      <c r="BS107" s="1389"/>
      <c r="BT107" s="1389"/>
      <c r="BU107" s="1390"/>
      <c r="BW107" s="535"/>
    </row>
    <row r="108" spans="1:75" ht="19" thickBot="1" x14ac:dyDescent="0.5">
      <c r="A108" s="526"/>
      <c r="O108" s="535"/>
      <c r="P108" s="526"/>
      <c r="T108" s="535"/>
      <c r="U108" s="526"/>
      <c r="Y108" s="535"/>
      <c r="Z108" s="526"/>
      <c r="AD108" s="535"/>
      <c r="AE108" s="526"/>
      <c r="AI108" s="535"/>
      <c r="AJ108" s="526"/>
      <c r="AN108" s="535"/>
      <c r="AO108" s="526"/>
      <c r="AT108" s="526"/>
      <c r="BH108" s="535"/>
      <c r="BI108" s="526"/>
      <c r="BK108" s="1291" t="s">
        <v>98</v>
      </c>
      <c r="BL108" s="1292"/>
      <c r="BM108" s="1293"/>
      <c r="BN108" s="1328">
        <f>'ESP Project Tracker'!I549</f>
        <v>0</v>
      </c>
      <c r="BO108" s="1329"/>
      <c r="BP108" s="1329"/>
      <c r="BQ108" s="1330"/>
      <c r="BR108" s="1388"/>
      <c r="BS108" s="1389"/>
      <c r="BT108" s="1389"/>
      <c r="BU108" s="1390"/>
      <c r="BW108" s="535"/>
    </row>
    <row r="109" spans="1:75" ht="19" thickBot="1" x14ac:dyDescent="0.5">
      <c r="A109" s="526"/>
      <c r="O109" s="535"/>
      <c r="P109" s="526"/>
      <c r="T109" s="535"/>
      <c r="U109" s="526"/>
      <c r="Y109" s="535"/>
      <c r="Z109" s="526"/>
      <c r="AD109" s="535"/>
      <c r="AE109" s="526"/>
      <c r="AI109" s="535"/>
      <c r="AJ109" s="526"/>
      <c r="AN109" s="535"/>
      <c r="AO109" s="526"/>
      <c r="AT109" s="526"/>
      <c r="BH109" s="535"/>
      <c r="BI109" s="526"/>
      <c r="BK109" s="1291" t="s">
        <v>103</v>
      </c>
      <c r="BL109" s="1292"/>
      <c r="BM109" s="1293"/>
      <c r="BN109" s="1328">
        <f>'ESP Project Tracker'!I551</f>
        <v>0</v>
      </c>
      <c r="BO109" s="1329"/>
      <c r="BP109" s="1329"/>
      <c r="BQ109" s="1330"/>
      <c r="BR109" s="1388"/>
      <c r="BS109" s="1389"/>
      <c r="BT109" s="1389"/>
      <c r="BU109" s="1390"/>
      <c r="BW109" s="535"/>
    </row>
    <row r="110" spans="1:75" ht="19" thickBot="1" x14ac:dyDescent="0.5">
      <c r="A110" s="526"/>
      <c r="O110" s="535"/>
      <c r="P110" s="526"/>
      <c r="T110" s="535"/>
      <c r="U110" s="526"/>
      <c r="Y110" s="535"/>
      <c r="Z110" s="526"/>
      <c r="AD110" s="535"/>
      <c r="AE110" s="526"/>
      <c r="AI110" s="535"/>
      <c r="AJ110" s="526"/>
      <c r="AN110" s="535"/>
      <c r="AO110" s="526"/>
      <c r="AT110" s="526"/>
      <c r="BH110" s="535"/>
      <c r="BI110" s="526"/>
      <c r="BK110" s="1291" t="s">
        <v>130</v>
      </c>
      <c r="BL110" s="1292"/>
      <c r="BM110" s="1293"/>
      <c r="BN110" s="1328">
        <f>'ESP Project Tracker'!I553</f>
        <v>0</v>
      </c>
      <c r="BO110" s="1329"/>
      <c r="BP110" s="1329"/>
      <c r="BQ110" s="1330"/>
      <c r="BR110" s="1388"/>
      <c r="BS110" s="1389"/>
      <c r="BT110" s="1389"/>
      <c r="BU110" s="1390"/>
      <c r="BW110" s="535"/>
    </row>
    <row r="111" spans="1:75" ht="19" thickBot="1" x14ac:dyDescent="0.5">
      <c r="A111" s="526"/>
      <c r="O111" s="535"/>
      <c r="P111" s="526"/>
      <c r="T111" s="535"/>
      <c r="U111" s="526"/>
      <c r="Y111" s="535"/>
      <c r="Z111" s="526"/>
      <c r="AD111" s="535"/>
      <c r="AE111" s="526"/>
      <c r="AI111" s="535"/>
      <c r="AJ111" s="526"/>
      <c r="AN111" s="535"/>
      <c r="AO111" s="526"/>
      <c r="AT111" s="526"/>
      <c r="BH111" s="535"/>
      <c r="BI111" s="526"/>
      <c r="BK111" s="1291" t="s">
        <v>106</v>
      </c>
      <c r="BL111" s="1292"/>
      <c r="BM111" s="1293"/>
      <c r="BN111" s="1328">
        <f>'ESP Project Tracker'!I555</f>
        <v>0</v>
      </c>
      <c r="BO111" s="1329"/>
      <c r="BP111" s="1329"/>
      <c r="BQ111" s="1330"/>
      <c r="BR111" s="1388"/>
      <c r="BS111" s="1389"/>
      <c r="BT111" s="1389"/>
      <c r="BU111" s="1390"/>
      <c r="BW111" s="535"/>
    </row>
    <row r="112" spans="1:75" x14ac:dyDescent="0.35">
      <c r="A112" s="526"/>
      <c r="O112" s="535"/>
      <c r="P112" s="526"/>
      <c r="T112" s="535"/>
      <c r="U112" s="526"/>
      <c r="Y112" s="535"/>
      <c r="Z112" s="526"/>
      <c r="AD112" s="535"/>
      <c r="AE112" s="526"/>
      <c r="AI112" s="535"/>
      <c r="AJ112" s="526"/>
      <c r="AN112" s="535"/>
      <c r="AO112" s="526"/>
      <c r="AT112" s="526"/>
      <c r="BH112" s="535"/>
      <c r="BI112" s="526"/>
      <c r="BL112" s="535"/>
    </row>
    <row r="113" spans="1:75" x14ac:dyDescent="0.35">
      <c r="A113" s="526"/>
      <c r="O113" s="535"/>
      <c r="P113" s="526"/>
      <c r="T113" s="535"/>
      <c r="U113" s="526"/>
      <c r="Y113" s="535"/>
      <c r="Z113" s="526"/>
      <c r="AD113" s="535"/>
      <c r="AE113" s="526"/>
      <c r="AI113" s="535"/>
      <c r="AJ113" s="526"/>
      <c r="AN113" s="535"/>
      <c r="AO113" s="526"/>
      <c r="AT113" s="526"/>
      <c r="BH113" s="535"/>
      <c r="BI113" s="526"/>
      <c r="BW113" s="535"/>
    </row>
    <row r="114" spans="1:75" x14ac:dyDescent="0.35">
      <c r="A114" s="526"/>
      <c r="O114" s="535"/>
      <c r="P114" s="526"/>
      <c r="T114" s="535"/>
      <c r="U114" s="526"/>
      <c r="Y114" s="535"/>
      <c r="Z114" s="526"/>
      <c r="AD114" s="535"/>
      <c r="AE114" s="526"/>
      <c r="AI114" s="535"/>
      <c r="AJ114" s="526"/>
      <c r="AN114" s="535"/>
      <c r="AO114" s="526"/>
      <c r="AT114" s="526"/>
      <c r="BH114" s="535"/>
      <c r="BI114" s="526"/>
      <c r="BW114" s="535"/>
    </row>
    <row r="115" spans="1:75" ht="15" customHeight="1" x14ac:dyDescent="0.35">
      <c r="A115" s="526"/>
      <c r="O115" s="535"/>
      <c r="P115" s="526"/>
      <c r="T115" s="535"/>
      <c r="U115" s="526"/>
      <c r="Y115" s="535"/>
      <c r="Z115" s="526"/>
      <c r="AD115" s="535"/>
      <c r="AE115" s="526"/>
      <c r="AI115" s="535"/>
      <c r="AJ115" s="526"/>
      <c r="AN115" s="535"/>
      <c r="AO115" s="526"/>
      <c r="AT115" s="526"/>
      <c r="BE115" s="555"/>
      <c r="BF115" s="555"/>
      <c r="BG115" s="555"/>
      <c r="BH115" s="556"/>
      <c r="BI115" s="557"/>
      <c r="BJ115" s="555"/>
      <c r="BK115" s="555"/>
      <c r="BL115" s="555"/>
      <c r="BM115" s="555"/>
      <c r="BN115" s="555"/>
      <c r="BO115" s="555"/>
      <c r="BW115" s="535"/>
    </row>
    <row r="116" spans="1:75" x14ac:dyDescent="0.35">
      <c r="A116" s="526"/>
      <c r="O116" s="535"/>
      <c r="P116" s="526"/>
      <c r="T116" s="535"/>
      <c r="U116" s="526"/>
      <c r="Y116" s="535"/>
      <c r="Z116" s="526"/>
      <c r="AD116" s="535"/>
      <c r="AE116" s="526"/>
      <c r="AI116" s="535"/>
      <c r="AJ116" s="526"/>
      <c r="AN116" s="535"/>
      <c r="AO116" s="526"/>
      <c r="AT116" s="526"/>
      <c r="AW116" s="555"/>
      <c r="AX116" s="555"/>
      <c r="AY116" s="555"/>
      <c r="AZ116" s="555"/>
      <c r="BA116" s="555"/>
      <c r="BB116" s="555"/>
      <c r="BC116" s="555"/>
      <c r="BD116" s="555"/>
      <c r="BE116" s="555"/>
      <c r="BF116" s="555"/>
      <c r="BG116" s="555"/>
      <c r="BH116" s="556"/>
      <c r="BI116" s="557"/>
      <c r="BJ116" s="555"/>
      <c r="BK116" s="555"/>
      <c r="BL116" s="555"/>
      <c r="BM116" s="555"/>
      <c r="BN116" s="555"/>
      <c r="BO116" s="555"/>
      <c r="BW116" s="535"/>
    </row>
    <row r="117" spans="1:75" x14ac:dyDescent="0.35">
      <c r="A117" s="526"/>
      <c r="O117" s="535"/>
      <c r="P117" s="526"/>
      <c r="T117" s="535"/>
      <c r="U117" s="526"/>
      <c r="Y117" s="535"/>
      <c r="Z117" s="526"/>
      <c r="AD117" s="535"/>
      <c r="AE117" s="526"/>
      <c r="AI117" s="535"/>
      <c r="AJ117" s="526"/>
      <c r="AN117" s="535"/>
      <c r="AO117" s="526"/>
      <c r="AT117" s="526"/>
      <c r="BH117" s="535"/>
      <c r="BI117" s="526"/>
      <c r="BW117" s="535"/>
    </row>
    <row r="118" spans="1:75" x14ac:dyDescent="0.35">
      <c r="A118" s="526"/>
      <c r="O118" s="535"/>
      <c r="P118" s="526"/>
      <c r="T118" s="535"/>
      <c r="U118" s="526"/>
      <c r="Y118" s="535"/>
      <c r="Z118" s="526"/>
      <c r="AD118" s="535"/>
      <c r="AE118" s="526"/>
      <c r="AI118" s="535"/>
      <c r="AJ118" s="526"/>
      <c r="AN118" s="535"/>
      <c r="AO118" s="526"/>
      <c r="AT118" s="526"/>
      <c r="BH118" s="535"/>
      <c r="BI118" s="526"/>
      <c r="BW118" s="535"/>
    </row>
    <row r="119" spans="1:75" x14ac:dyDescent="0.35">
      <c r="A119" s="526"/>
      <c r="O119" s="535"/>
      <c r="P119" s="526"/>
      <c r="T119" s="535"/>
      <c r="U119" s="526"/>
      <c r="Y119" s="535"/>
      <c r="Z119" s="526"/>
      <c r="AD119" s="535"/>
      <c r="AE119" s="526"/>
      <c r="AI119" s="535"/>
      <c r="AJ119" s="526"/>
      <c r="AN119" s="535"/>
      <c r="AO119" s="526"/>
      <c r="AT119" s="526"/>
      <c r="BH119" s="535"/>
      <c r="BI119" s="526"/>
      <c r="BW119" s="535"/>
    </row>
    <row r="120" spans="1:75" x14ac:dyDescent="0.35">
      <c r="A120" s="526"/>
      <c r="O120" s="535"/>
      <c r="P120" s="526"/>
      <c r="T120" s="535"/>
      <c r="U120" s="526"/>
      <c r="Y120" s="535"/>
      <c r="Z120" s="526"/>
      <c r="AD120" s="535"/>
      <c r="AE120" s="526"/>
      <c r="AI120" s="535"/>
      <c r="AJ120" s="526"/>
      <c r="AN120" s="535"/>
      <c r="AO120" s="526"/>
      <c r="AT120" s="526"/>
      <c r="BH120" s="535"/>
      <c r="BI120" s="526"/>
      <c r="BW120" s="535"/>
    </row>
    <row r="121" spans="1:75" ht="15" thickBot="1" x14ac:dyDescent="0.4">
      <c r="A121" s="527"/>
      <c r="B121" s="528"/>
      <c r="C121" s="528"/>
      <c r="D121" s="528"/>
      <c r="E121" s="528"/>
      <c r="F121" s="528"/>
      <c r="G121" s="528"/>
      <c r="H121" s="528"/>
      <c r="I121" s="528"/>
      <c r="J121" s="528"/>
      <c r="K121" s="528"/>
      <c r="L121" s="528"/>
      <c r="M121" s="528"/>
      <c r="N121" s="528"/>
      <c r="O121" s="544"/>
      <c r="P121" s="527"/>
      <c r="Q121" s="528"/>
      <c r="R121" s="528"/>
      <c r="S121" s="528"/>
      <c r="T121" s="544"/>
      <c r="U121" s="527"/>
      <c r="V121" s="528"/>
      <c r="W121" s="528"/>
      <c r="X121" s="528"/>
      <c r="Y121" s="544"/>
      <c r="Z121" s="527"/>
      <c r="AA121" s="528"/>
      <c r="AB121" s="528"/>
      <c r="AC121" s="528"/>
      <c r="AD121" s="544"/>
      <c r="AE121" s="527"/>
      <c r="AF121" s="528"/>
      <c r="AG121" s="528"/>
      <c r="AH121" s="528"/>
      <c r="AI121" s="544"/>
      <c r="AJ121" s="527"/>
      <c r="AK121" s="528"/>
      <c r="AL121" s="528"/>
      <c r="AM121" s="528"/>
      <c r="AN121" s="544"/>
      <c r="AO121" s="527"/>
      <c r="AP121" s="528"/>
      <c r="AQ121" s="528"/>
      <c r="AR121" s="528"/>
      <c r="AS121" s="528"/>
      <c r="AT121" s="527"/>
      <c r="AU121" s="528"/>
      <c r="AV121" s="528"/>
      <c r="AW121" s="528"/>
      <c r="AX121" s="528"/>
      <c r="AY121" s="528"/>
      <c r="AZ121" s="528"/>
      <c r="BA121" s="528"/>
      <c r="BB121" s="528"/>
      <c r="BC121" s="528"/>
      <c r="BD121" s="528"/>
      <c r="BE121" s="528"/>
      <c r="BF121" s="528"/>
      <c r="BG121" s="528"/>
      <c r="BH121" s="544"/>
      <c r="BI121" s="527"/>
      <c r="BJ121" s="528"/>
      <c r="BK121" s="528"/>
      <c r="BL121" s="528"/>
      <c r="BM121" s="528"/>
      <c r="BN121" s="528"/>
      <c r="BO121" s="528"/>
      <c r="BP121" s="528"/>
      <c r="BQ121" s="528"/>
      <c r="BR121" s="528"/>
      <c r="BS121" s="528"/>
      <c r="BT121" s="528"/>
      <c r="BU121" s="528"/>
      <c r="BV121" s="528"/>
      <c r="BW121" s="544"/>
    </row>
    <row r="122" spans="1:75" x14ac:dyDescent="0.35">
      <c r="A122" s="526"/>
    </row>
    <row r="123" spans="1:75" x14ac:dyDescent="0.35">
      <c r="A123" s="526"/>
    </row>
    <row r="124" spans="1:75" x14ac:dyDescent="0.35">
      <c r="A124" s="526"/>
    </row>
    <row r="125" spans="1:75" x14ac:dyDescent="0.35">
      <c r="A125" s="526"/>
    </row>
    <row r="126" spans="1:75" x14ac:dyDescent="0.35">
      <c r="A126" s="526"/>
    </row>
    <row r="127" spans="1:75" x14ac:dyDescent="0.35">
      <c r="A127" s="526"/>
    </row>
    <row r="128" spans="1:75" x14ac:dyDescent="0.35">
      <c r="A128" s="526"/>
    </row>
    <row r="129" spans="1:1" x14ac:dyDescent="0.35">
      <c r="A129" s="526"/>
    </row>
    <row r="130" spans="1:1" x14ac:dyDescent="0.35">
      <c r="A130" s="526"/>
    </row>
    <row r="131" spans="1:1" x14ac:dyDescent="0.35">
      <c r="A131" s="526"/>
    </row>
    <row r="132" spans="1:1" x14ac:dyDescent="0.35">
      <c r="A132" s="526"/>
    </row>
    <row r="133" spans="1:1" x14ac:dyDescent="0.35">
      <c r="A133" s="526"/>
    </row>
    <row r="134" spans="1:1" x14ac:dyDescent="0.35">
      <c r="A134" s="526"/>
    </row>
    <row r="135" spans="1:1" x14ac:dyDescent="0.35">
      <c r="A135" s="526"/>
    </row>
    <row r="136" spans="1:1" x14ac:dyDescent="0.35">
      <c r="A136" s="526"/>
    </row>
    <row r="137" spans="1:1" x14ac:dyDescent="0.35">
      <c r="A137" s="526"/>
    </row>
    <row r="138" spans="1:1" x14ac:dyDescent="0.35">
      <c r="A138" s="526"/>
    </row>
    <row r="139" spans="1:1" x14ac:dyDescent="0.35">
      <c r="A139" s="526"/>
    </row>
    <row r="140" spans="1:1" x14ac:dyDescent="0.35">
      <c r="A140" s="526"/>
    </row>
    <row r="141" spans="1:1" x14ac:dyDescent="0.35">
      <c r="A141" s="526"/>
    </row>
    <row r="142" spans="1:1" x14ac:dyDescent="0.35">
      <c r="A142" s="526"/>
    </row>
    <row r="143" spans="1:1" x14ac:dyDescent="0.35">
      <c r="A143" s="526"/>
    </row>
    <row r="144" spans="1:1" x14ac:dyDescent="0.35">
      <c r="A144" s="526"/>
    </row>
    <row r="145" spans="1:1" x14ac:dyDescent="0.35">
      <c r="A145" s="526"/>
    </row>
    <row r="146" spans="1:1" x14ac:dyDescent="0.35">
      <c r="A146" s="526"/>
    </row>
    <row r="147" spans="1:1" x14ac:dyDescent="0.35">
      <c r="A147" s="526"/>
    </row>
    <row r="148" spans="1:1" x14ac:dyDescent="0.35">
      <c r="A148" s="526"/>
    </row>
    <row r="149" spans="1:1" x14ac:dyDescent="0.35">
      <c r="A149" s="526"/>
    </row>
    <row r="150" spans="1:1" x14ac:dyDescent="0.35">
      <c r="A150" s="526"/>
    </row>
    <row r="151" spans="1:1" x14ac:dyDescent="0.35">
      <c r="A151" s="526"/>
    </row>
    <row r="152" spans="1:1" x14ac:dyDescent="0.35">
      <c r="A152" s="526"/>
    </row>
    <row r="153" spans="1:1" x14ac:dyDescent="0.35">
      <c r="A153" s="526"/>
    </row>
    <row r="154" spans="1:1" x14ac:dyDescent="0.35">
      <c r="A154" s="526"/>
    </row>
    <row r="155" spans="1:1" x14ac:dyDescent="0.35">
      <c r="A155" s="526"/>
    </row>
    <row r="156" spans="1:1" x14ac:dyDescent="0.35">
      <c r="A156" s="526"/>
    </row>
  </sheetData>
  <mergeCells count="311">
    <mergeCell ref="BK111:BM111"/>
    <mergeCell ref="BN111:BQ111"/>
    <mergeCell ref="BR111:BU111"/>
    <mergeCell ref="AV78:AX78"/>
    <mergeCell ref="AY78:BB78"/>
    <mergeCell ref="BC78:BF78"/>
    <mergeCell ref="AF58:AH58"/>
    <mergeCell ref="AI58:AK58"/>
    <mergeCell ref="AL58:AN58"/>
    <mergeCell ref="AO58:AR58"/>
    <mergeCell ref="BK110:BM110"/>
    <mergeCell ref="BN110:BQ110"/>
    <mergeCell ref="BR110:BU110"/>
    <mergeCell ref="BK102:BM102"/>
    <mergeCell ref="BN102:BQ102"/>
    <mergeCell ref="BR102:BU102"/>
    <mergeCell ref="BK103:BM103"/>
    <mergeCell ref="BN103:BQ103"/>
    <mergeCell ref="BR103:BU103"/>
    <mergeCell ref="AY87:BB87"/>
    <mergeCell ref="BC87:BF87"/>
    <mergeCell ref="AT95:BH96"/>
    <mergeCell ref="BI95:BW96"/>
    <mergeCell ref="AU98:AV101"/>
    <mergeCell ref="AO55:AR55"/>
    <mergeCell ref="AF43:AN44"/>
    <mergeCell ref="AO43:AR44"/>
    <mergeCell ref="AF46:AN47"/>
    <mergeCell ref="AO46:AR47"/>
    <mergeCell ref="AF49:AN50"/>
    <mergeCell ref="AO49:AR50"/>
    <mergeCell ref="AF56:AH56"/>
    <mergeCell ref="AI56:AK56"/>
    <mergeCell ref="AL56:AN56"/>
    <mergeCell ref="AO56:AR56"/>
    <mergeCell ref="AF52:AH52"/>
    <mergeCell ref="AI52:AK52"/>
    <mergeCell ref="AL52:AN52"/>
    <mergeCell ref="AO52:AR52"/>
    <mergeCell ref="AF53:AH53"/>
    <mergeCell ref="AI53:AK53"/>
    <mergeCell ref="AL53:AN53"/>
    <mergeCell ref="AO53:AR53"/>
    <mergeCell ref="AI55:AK55"/>
    <mergeCell ref="AL55:AN55"/>
    <mergeCell ref="H25:N37"/>
    <mergeCell ref="B47:J50"/>
    <mergeCell ref="K47:N50"/>
    <mergeCell ref="B52:J55"/>
    <mergeCell ref="K52:N55"/>
    <mergeCell ref="B59:D59"/>
    <mergeCell ref="E59:G59"/>
    <mergeCell ref="H59:J59"/>
    <mergeCell ref="K59:N59"/>
    <mergeCell ref="B15:J18"/>
    <mergeCell ref="K15:N18"/>
    <mergeCell ref="B20:J23"/>
    <mergeCell ref="K20:N23"/>
    <mergeCell ref="B25:G37"/>
    <mergeCell ref="BK108:BM108"/>
    <mergeCell ref="BN108:BQ108"/>
    <mergeCell ref="BR108:BU108"/>
    <mergeCell ref="BK109:BM109"/>
    <mergeCell ref="BN109:BQ109"/>
    <mergeCell ref="BR109:BU109"/>
    <mergeCell ref="BK106:BM106"/>
    <mergeCell ref="BN106:BQ106"/>
    <mergeCell ref="BR106:BU106"/>
    <mergeCell ref="BK107:BM107"/>
    <mergeCell ref="BN107:BQ107"/>
    <mergeCell ref="BR107:BU107"/>
    <mergeCell ref="BK104:BM104"/>
    <mergeCell ref="BN104:BQ104"/>
    <mergeCell ref="BR104:BU104"/>
    <mergeCell ref="BK105:BM105"/>
    <mergeCell ref="BN105:BQ105"/>
    <mergeCell ref="BR105:BU105"/>
    <mergeCell ref="BR101:BU101"/>
    <mergeCell ref="AW98:AZ101"/>
    <mergeCell ref="BB98:BC101"/>
    <mergeCell ref="BD98:BG101"/>
    <mergeCell ref="BK101:BM101"/>
    <mergeCell ref="BN101:BQ101"/>
    <mergeCell ref="AH86:AH88"/>
    <mergeCell ref="AK86:AL88"/>
    <mergeCell ref="AM86:AM88"/>
    <mergeCell ref="AP86:AQ88"/>
    <mergeCell ref="AR86:AR88"/>
    <mergeCell ref="AV87:AX87"/>
    <mergeCell ref="AV86:AX86"/>
    <mergeCell ref="AY86:BB86"/>
    <mergeCell ref="BC86:BF86"/>
    <mergeCell ref="AY85:BB85"/>
    <mergeCell ref="BC85:BF85"/>
    <mergeCell ref="AV82:AX82"/>
    <mergeCell ref="AY82:BB82"/>
    <mergeCell ref="BC82:BF82"/>
    <mergeCell ref="AV83:AX83"/>
    <mergeCell ref="AY83:BB83"/>
    <mergeCell ref="BC83:BF83"/>
    <mergeCell ref="Q86:R88"/>
    <mergeCell ref="S86:S88"/>
    <mergeCell ref="V86:W88"/>
    <mergeCell ref="X86:X88"/>
    <mergeCell ref="AA86:AB88"/>
    <mergeCell ref="AC86:AC88"/>
    <mergeCell ref="AF86:AG88"/>
    <mergeCell ref="AV84:AX84"/>
    <mergeCell ref="AY84:BB84"/>
    <mergeCell ref="C78:K92"/>
    <mergeCell ref="AV79:AX79"/>
    <mergeCell ref="AY79:BB79"/>
    <mergeCell ref="BC79:BF79"/>
    <mergeCell ref="AV80:AX80"/>
    <mergeCell ref="AY80:BB80"/>
    <mergeCell ref="BC80:BF80"/>
    <mergeCell ref="AV81:AX81"/>
    <mergeCell ref="AY81:BB81"/>
    <mergeCell ref="BC81:BF81"/>
    <mergeCell ref="AF81:AG83"/>
    <mergeCell ref="AH81:AH83"/>
    <mergeCell ref="AK81:AL83"/>
    <mergeCell ref="AM81:AM83"/>
    <mergeCell ref="AP81:AQ83"/>
    <mergeCell ref="AR81:AR83"/>
    <mergeCell ref="Q81:R83"/>
    <mergeCell ref="S81:S83"/>
    <mergeCell ref="V81:W83"/>
    <mergeCell ref="X81:X83"/>
    <mergeCell ref="AA81:AB83"/>
    <mergeCell ref="AC81:AC83"/>
    <mergeCell ref="BC84:BF84"/>
    <mergeCell ref="AV85:AX85"/>
    <mergeCell ref="AT73:BH74"/>
    <mergeCell ref="BI73:BW74"/>
    <mergeCell ref="Q76:R78"/>
    <mergeCell ref="S76:S78"/>
    <mergeCell ref="V76:W78"/>
    <mergeCell ref="X76:X78"/>
    <mergeCell ref="AA76:AB78"/>
    <mergeCell ref="AC76:AC78"/>
    <mergeCell ref="AF76:AG78"/>
    <mergeCell ref="BN76:BO79"/>
    <mergeCell ref="BQ76:BT79"/>
    <mergeCell ref="BU76:BV79"/>
    <mergeCell ref="AV77:AX77"/>
    <mergeCell ref="AY77:BB77"/>
    <mergeCell ref="BC77:BF77"/>
    <mergeCell ref="AH76:AH78"/>
    <mergeCell ref="AK76:AL78"/>
    <mergeCell ref="AM76:AM78"/>
    <mergeCell ref="AP76:AQ78"/>
    <mergeCell ref="AR76:AR78"/>
    <mergeCell ref="BJ76:BM79"/>
    <mergeCell ref="A73:O74"/>
    <mergeCell ref="P73:T74"/>
    <mergeCell ref="U73:Y74"/>
    <mergeCell ref="Z73:AD74"/>
    <mergeCell ref="AE73:AI74"/>
    <mergeCell ref="AJ73:AN74"/>
    <mergeCell ref="A71:O72"/>
    <mergeCell ref="P71:AD72"/>
    <mergeCell ref="AE71:AS72"/>
    <mergeCell ref="AO73:AS74"/>
    <mergeCell ref="AT71:BW72"/>
    <mergeCell ref="AL61:AN61"/>
    <mergeCell ref="AO61:AR61"/>
    <mergeCell ref="AF62:AH62"/>
    <mergeCell ref="AI62:AK62"/>
    <mergeCell ref="AL62:AN62"/>
    <mergeCell ref="AO62:AR62"/>
    <mergeCell ref="AL59:AN59"/>
    <mergeCell ref="AO59:AR59"/>
    <mergeCell ref="AF60:AH60"/>
    <mergeCell ref="AI60:AK60"/>
    <mergeCell ref="AL60:AN60"/>
    <mergeCell ref="AO60:AR60"/>
    <mergeCell ref="AF59:AH59"/>
    <mergeCell ref="AI59:AK59"/>
    <mergeCell ref="AF61:AH61"/>
    <mergeCell ref="AI61:AK61"/>
    <mergeCell ref="B67:D67"/>
    <mergeCell ref="E67:G67"/>
    <mergeCell ref="H67:J67"/>
    <mergeCell ref="K67:N67"/>
    <mergeCell ref="B68:D68"/>
    <mergeCell ref="E68:G68"/>
    <mergeCell ref="H68:J68"/>
    <mergeCell ref="K68:N68"/>
    <mergeCell ref="B65:D65"/>
    <mergeCell ref="E65:G65"/>
    <mergeCell ref="H65:J65"/>
    <mergeCell ref="K65:N65"/>
    <mergeCell ref="B66:D66"/>
    <mergeCell ref="E66:G66"/>
    <mergeCell ref="H66:J66"/>
    <mergeCell ref="K66:N66"/>
    <mergeCell ref="B63:D63"/>
    <mergeCell ref="E63:G63"/>
    <mergeCell ref="H63:J63"/>
    <mergeCell ref="K63:N63"/>
    <mergeCell ref="B64:D64"/>
    <mergeCell ref="E64:G64"/>
    <mergeCell ref="H64:J64"/>
    <mergeCell ref="K64:N64"/>
    <mergeCell ref="K60:N60"/>
    <mergeCell ref="B61:D61"/>
    <mergeCell ref="E61:G61"/>
    <mergeCell ref="H61:J61"/>
    <mergeCell ref="K61:N61"/>
    <mergeCell ref="B62:D62"/>
    <mergeCell ref="E62:G62"/>
    <mergeCell ref="H62:J62"/>
    <mergeCell ref="K62:N62"/>
    <mergeCell ref="AI26:AK26"/>
    <mergeCell ref="AL26:AN26"/>
    <mergeCell ref="BF46:BN51"/>
    <mergeCell ref="B58:D58"/>
    <mergeCell ref="E58:G58"/>
    <mergeCell ref="H58:J58"/>
    <mergeCell ref="K58:N58"/>
    <mergeCell ref="B60:D60"/>
    <mergeCell ref="E60:G60"/>
    <mergeCell ref="H60:J60"/>
    <mergeCell ref="A39:O40"/>
    <mergeCell ref="AE39:AS40"/>
    <mergeCell ref="AT39:BW40"/>
    <mergeCell ref="B42:J45"/>
    <mergeCell ref="K42:N45"/>
    <mergeCell ref="AF57:AH57"/>
    <mergeCell ref="AI57:AK57"/>
    <mergeCell ref="AL57:AN57"/>
    <mergeCell ref="AO57:AR57"/>
    <mergeCell ref="AF54:AH54"/>
    <mergeCell ref="AI54:AK54"/>
    <mergeCell ref="AL54:AN54"/>
    <mergeCell ref="AO54:AR54"/>
    <mergeCell ref="AF55:AH55"/>
    <mergeCell ref="AO29:AR29"/>
    <mergeCell ref="AT31:BW32"/>
    <mergeCell ref="BC34:BI37"/>
    <mergeCell ref="BJ34:BO37"/>
    <mergeCell ref="AF29:AH29"/>
    <mergeCell ref="AI29:AK29"/>
    <mergeCell ref="AL29:AN29"/>
    <mergeCell ref="AL27:AN27"/>
    <mergeCell ref="AO27:AR27"/>
    <mergeCell ref="AF28:AH28"/>
    <mergeCell ref="AI28:AK28"/>
    <mergeCell ref="AL28:AN28"/>
    <mergeCell ref="AO28:AR28"/>
    <mergeCell ref="AF27:AH27"/>
    <mergeCell ref="AI27:AK27"/>
    <mergeCell ref="AF16:AN17"/>
    <mergeCell ref="AO16:AR17"/>
    <mergeCell ref="AL21:AN21"/>
    <mergeCell ref="AO21:AR21"/>
    <mergeCell ref="Q9:Y12"/>
    <mergeCell ref="Z9:AC12"/>
    <mergeCell ref="AO26:AR26"/>
    <mergeCell ref="AF25:AH25"/>
    <mergeCell ref="AI25:AK25"/>
    <mergeCell ref="AL23:AN23"/>
    <mergeCell ref="AO23:AR23"/>
    <mergeCell ref="AF24:AH24"/>
    <mergeCell ref="AI24:AK24"/>
    <mergeCell ref="AL24:AN24"/>
    <mergeCell ref="AO24:AR24"/>
    <mergeCell ref="AF23:AH23"/>
    <mergeCell ref="AI23:AK23"/>
    <mergeCell ref="AF22:AH22"/>
    <mergeCell ref="AI22:AK22"/>
    <mergeCell ref="AL22:AN22"/>
    <mergeCell ref="AO22:AR22"/>
    <mergeCell ref="AL25:AN25"/>
    <mergeCell ref="AO25:AR25"/>
    <mergeCell ref="AF26:AH26"/>
    <mergeCell ref="AF19:AH19"/>
    <mergeCell ref="AI19:AK19"/>
    <mergeCell ref="AL19:AN19"/>
    <mergeCell ref="AF21:AH21"/>
    <mergeCell ref="AI21:AK21"/>
    <mergeCell ref="AO19:AR19"/>
    <mergeCell ref="AF20:AH20"/>
    <mergeCell ref="AI20:AK20"/>
    <mergeCell ref="AL20:AN20"/>
    <mergeCell ref="AO20:AR20"/>
    <mergeCell ref="B10:J13"/>
    <mergeCell ref="K10:N13"/>
    <mergeCell ref="AF10:AN11"/>
    <mergeCell ref="AO10:AR11"/>
    <mergeCell ref="AU10:BA13"/>
    <mergeCell ref="BB10:BG13"/>
    <mergeCell ref="BJ10:BP13"/>
    <mergeCell ref="E1:AS4"/>
    <mergeCell ref="AT1:BW2"/>
    <mergeCell ref="AT3:BW4"/>
    <mergeCell ref="A5:O6"/>
    <mergeCell ref="P5:AD6"/>
    <mergeCell ref="AE5:AS6"/>
    <mergeCell ref="AT5:BW6"/>
    <mergeCell ref="A7:O8"/>
    <mergeCell ref="AE7:AS8"/>
    <mergeCell ref="AT7:BW8"/>
    <mergeCell ref="BQ10:BV13"/>
    <mergeCell ref="AF13:AN14"/>
    <mergeCell ref="AO13:AR14"/>
    <mergeCell ref="Q14:Y16"/>
    <mergeCell ref="Z14:AC16"/>
    <mergeCell ref="BC15:BI18"/>
    <mergeCell ref="BJ15:BO18"/>
  </mergeCells>
  <pageMargins left="0.25" right="0.25" top="0.75" bottom="0.75" header="0.3" footer="0.3"/>
  <pageSetup paperSize="8" scale="25" orientation="landscape" r:id="rId1"/>
  <ignoredErrors>
    <ignoredError sqref="H64"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88"/>
  <sheetViews>
    <sheetView topLeftCell="A10" zoomScale="80" zoomScaleNormal="80" workbookViewId="0">
      <selection activeCell="J26" sqref="J26"/>
    </sheetView>
  </sheetViews>
  <sheetFormatPr defaultRowHeight="14.5" x14ac:dyDescent="0.35"/>
  <cols>
    <col min="1" max="1" width="8.7265625" bestFit="1" customWidth="1"/>
    <col min="2" max="2" width="8.7265625" customWidth="1"/>
    <col min="3" max="3" width="28.453125" bestFit="1" customWidth="1"/>
    <col min="4" max="4" width="8.1796875" bestFit="1" customWidth="1"/>
    <col min="5" max="5" width="8.81640625" bestFit="1" customWidth="1"/>
    <col min="7" max="7" width="12.453125" customWidth="1"/>
    <col min="8" max="8" width="15.7265625" customWidth="1"/>
    <col min="9" max="9" width="8.7265625" customWidth="1"/>
    <col min="10" max="10" width="47" customWidth="1"/>
  </cols>
  <sheetData>
    <row r="1" spans="1:10" ht="15" thickBot="1" x14ac:dyDescent="0.4">
      <c r="A1" s="558" t="s">
        <v>660</v>
      </c>
      <c r="B1" s="559" t="s">
        <v>661</v>
      </c>
      <c r="C1" s="560"/>
      <c r="H1" t="s">
        <v>662</v>
      </c>
    </row>
    <row r="2" spans="1:10" ht="29.5" thickBot="1" x14ac:dyDescent="0.4">
      <c r="A2" s="561" t="s">
        <v>387</v>
      </c>
      <c r="B2" s="562">
        <v>320</v>
      </c>
      <c r="C2" s="563" t="s">
        <v>663</v>
      </c>
      <c r="H2" s="558" t="s">
        <v>660</v>
      </c>
      <c r="I2" s="559" t="s">
        <v>661</v>
      </c>
      <c r="J2" s="560"/>
    </row>
    <row r="3" spans="1:10" ht="29.5" thickBot="1" x14ac:dyDescent="0.4">
      <c r="A3" s="561" t="s">
        <v>664</v>
      </c>
      <c r="B3" s="562">
        <v>100</v>
      </c>
      <c r="C3" s="563" t="s">
        <v>665</v>
      </c>
      <c r="H3" s="564" t="s">
        <v>666</v>
      </c>
      <c r="I3" s="565">
        <v>70</v>
      </c>
      <c r="J3" s="566" t="s">
        <v>667</v>
      </c>
    </row>
    <row r="4" spans="1:10" ht="44" thickBot="1" x14ac:dyDescent="0.4">
      <c r="A4" s="561" t="s">
        <v>668</v>
      </c>
      <c r="B4" s="562">
        <v>1042</v>
      </c>
      <c r="C4" s="563" t="s">
        <v>669</v>
      </c>
      <c r="F4" s="248"/>
      <c r="G4" s="567"/>
      <c r="H4" s="568" t="s">
        <v>670</v>
      </c>
      <c r="I4" s="147">
        <v>414</v>
      </c>
      <c r="J4" s="569" t="s">
        <v>671</v>
      </c>
    </row>
    <row r="5" spans="1:10" ht="29.5" thickBot="1" x14ac:dyDescent="0.4">
      <c r="G5" s="567"/>
      <c r="H5" s="568" t="s">
        <v>672</v>
      </c>
      <c r="I5" s="147">
        <v>210</v>
      </c>
      <c r="J5" s="569" t="s">
        <v>673</v>
      </c>
    </row>
    <row r="6" spans="1:10" ht="29.5" thickBot="1" x14ac:dyDescent="0.4">
      <c r="A6" s="1475" t="s">
        <v>674</v>
      </c>
      <c r="B6" s="1476"/>
      <c r="C6" s="525"/>
      <c r="D6" s="525"/>
      <c r="E6" s="536"/>
      <c r="H6" s="568" t="s">
        <v>675</v>
      </c>
      <c r="I6" s="147">
        <v>1000</v>
      </c>
      <c r="J6" s="569" t="s">
        <v>676</v>
      </c>
    </row>
    <row r="7" spans="1:10" ht="43.5" x14ac:dyDescent="0.35">
      <c r="A7" s="526" t="s">
        <v>677</v>
      </c>
      <c r="B7">
        <v>6</v>
      </c>
      <c r="D7" t="s">
        <v>678</v>
      </c>
      <c r="E7" s="535">
        <f>SUM('ESP dashboard'!AL20:AN29)</f>
        <v>24</v>
      </c>
      <c r="H7" s="568" t="s">
        <v>679</v>
      </c>
      <c r="I7" s="147">
        <v>45</v>
      </c>
      <c r="J7" s="569" t="s">
        <v>680</v>
      </c>
    </row>
    <row r="8" spans="1:10" ht="29" x14ac:dyDescent="0.35">
      <c r="A8" s="526" t="s">
        <v>681</v>
      </c>
      <c r="B8">
        <v>12</v>
      </c>
      <c r="D8" t="s">
        <v>682</v>
      </c>
      <c r="E8" s="535">
        <v>0.25</v>
      </c>
      <c r="H8" s="568" t="s">
        <v>683</v>
      </c>
      <c r="I8" s="147">
        <v>20</v>
      </c>
      <c r="J8" s="569" t="s">
        <v>684</v>
      </c>
    </row>
    <row r="9" spans="1:10" ht="29" x14ac:dyDescent="0.35">
      <c r="A9" s="526" t="s">
        <v>685</v>
      </c>
      <c r="B9">
        <v>6</v>
      </c>
      <c r="D9" t="s">
        <v>686</v>
      </c>
      <c r="E9" s="535">
        <v>24</v>
      </c>
      <c r="H9" s="570">
        <v>43392</v>
      </c>
      <c r="I9" s="147">
        <v>1400</v>
      </c>
      <c r="J9" s="571" t="s">
        <v>687</v>
      </c>
    </row>
    <row r="10" spans="1:10" ht="29.5" thickBot="1" x14ac:dyDescent="0.4">
      <c r="A10" s="527" t="s">
        <v>688</v>
      </c>
      <c r="B10" s="528">
        <v>24</v>
      </c>
      <c r="C10" s="528"/>
      <c r="D10" s="528"/>
      <c r="E10" s="544"/>
      <c r="H10" s="570">
        <v>43395</v>
      </c>
      <c r="I10" s="147">
        <v>800</v>
      </c>
      <c r="J10" s="571" t="s">
        <v>689</v>
      </c>
    </row>
    <row r="11" spans="1:10" ht="29.5" thickBot="1" x14ac:dyDescent="0.4">
      <c r="H11" s="570">
        <v>43417</v>
      </c>
      <c r="I11" s="147">
        <v>240</v>
      </c>
      <c r="J11" s="571" t="s">
        <v>690</v>
      </c>
    </row>
    <row r="12" spans="1:10" ht="29.5" thickBot="1" x14ac:dyDescent="0.4">
      <c r="A12" s="1475" t="s">
        <v>691</v>
      </c>
      <c r="B12" s="1476"/>
      <c r="C12" s="525"/>
      <c r="D12" s="525"/>
      <c r="E12" s="536"/>
      <c r="H12" s="561">
        <v>43425</v>
      </c>
      <c r="I12" s="562">
        <v>500</v>
      </c>
      <c r="J12" s="563" t="s">
        <v>692</v>
      </c>
    </row>
    <row r="13" spans="1:10" x14ac:dyDescent="0.35">
      <c r="A13" s="526" t="s">
        <v>677</v>
      </c>
      <c r="B13">
        <v>4</v>
      </c>
      <c r="D13" t="s">
        <v>678</v>
      </c>
      <c r="E13" s="535">
        <v>9</v>
      </c>
    </row>
    <row r="14" spans="1:10" x14ac:dyDescent="0.35">
      <c r="A14" s="526" t="s">
        <v>681</v>
      </c>
      <c r="B14">
        <v>6</v>
      </c>
      <c r="D14" t="s">
        <v>682</v>
      </c>
      <c r="E14" s="535">
        <v>0.25</v>
      </c>
    </row>
    <row r="15" spans="1:10" x14ac:dyDescent="0.35">
      <c r="A15" s="526" t="s">
        <v>685</v>
      </c>
      <c r="B15">
        <v>4</v>
      </c>
      <c r="D15" t="s">
        <v>686</v>
      </c>
      <c r="E15" s="535">
        <v>14</v>
      </c>
    </row>
    <row r="16" spans="1:10" ht="15" thickBot="1" x14ac:dyDescent="0.4">
      <c r="A16" s="527" t="s">
        <v>688</v>
      </c>
      <c r="B16" s="528">
        <v>14</v>
      </c>
      <c r="C16" s="528"/>
      <c r="D16" s="528"/>
      <c r="E16" s="544"/>
    </row>
    <row r="17" spans="1:5" ht="15" thickBot="1" x14ac:dyDescent="0.4"/>
    <row r="18" spans="1:5" ht="15" thickBot="1" x14ac:dyDescent="0.4">
      <c r="A18" s="1475" t="s">
        <v>693</v>
      </c>
      <c r="B18" s="1476"/>
      <c r="C18" s="525"/>
      <c r="D18" s="525"/>
      <c r="E18" s="536"/>
    </row>
    <row r="19" spans="1:5" x14ac:dyDescent="0.35">
      <c r="A19" s="526" t="s">
        <v>677</v>
      </c>
      <c r="B19">
        <v>2</v>
      </c>
      <c r="D19" t="s">
        <v>678</v>
      </c>
      <c r="E19" s="535">
        <v>6</v>
      </c>
    </row>
    <row r="20" spans="1:5" x14ac:dyDescent="0.35">
      <c r="A20" s="526" t="s">
        <v>681</v>
      </c>
      <c r="B20">
        <v>5</v>
      </c>
      <c r="D20" t="s">
        <v>682</v>
      </c>
      <c r="E20" s="535">
        <v>0.25</v>
      </c>
    </row>
    <row r="21" spans="1:5" x14ac:dyDescent="0.35">
      <c r="A21" s="526" t="s">
        <v>685</v>
      </c>
      <c r="B21">
        <v>2</v>
      </c>
      <c r="D21" t="s">
        <v>686</v>
      </c>
      <c r="E21" s="535">
        <v>9</v>
      </c>
    </row>
    <row r="22" spans="1:5" ht="15" thickBot="1" x14ac:dyDescent="0.4">
      <c r="A22" s="527" t="s">
        <v>688</v>
      </c>
      <c r="B22" s="528">
        <v>9</v>
      </c>
      <c r="C22" s="528"/>
      <c r="D22" s="528"/>
      <c r="E22" s="544"/>
    </row>
    <row r="23" spans="1:5" ht="15" thickBot="1" x14ac:dyDescent="0.4">
      <c r="A23" s="572"/>
    </row>
    <row r="24" spans="1:5" ht="15" thickBot="1" x14ac:dyDescent="0.4">
      <c r="A24" s="1475" t="s">
        <v>694</v>
      </c>
      <c r="B24" s="1476"/>
      <c r="C24" s="525"/>
      <c r="D24" s="525"/>
      <c r="E24" s="536"/>
    </row>
    <row r="25" spans="1:5" x14ac:dyDescent="0.35">
      <c r="A25" s="526" t="s">
        <v>677</v>
      </c>
      <c r="B25">
        <v>25</v>
      </c>
      <c r="D25" t="s">
        <v>678</v>
      </c>
      <c r="E25" s="535">
        <f>'ESP Project Tracker'!I210</f>
        <v>159.625</v>
      </c>
    </row>
    <row r="26" spans="1:5" x14ac:dyDescent="0.35">
      <c r="A26" s="526" t="s">
        <v>681</v>
      </c>
      <c r="B26">
        <v>31</v>
      </c>
      <c r="D26" t="s">
        <v>682</v>
      </c>
      <c r="E26" s="535">
        <v>0.25</v>
      </c>
    </row>
    <row r="27" spans="1:5" x14ac:dyDescent="0.35">
      <c r="A27" s="526" t="s">
        <v>685</v>
      </c>
      <c r="B27">
        <v>25</v>
      </c>
      <c r="D27" t="s">
        <v>686</v>
      </c>
      <c r="E27" s="535">
        <v>81</v>
      </c>
    </row>
    <row r="28" spans="1:5" ht="15" thickBot="1" x14ac:dyDescent="0.4">
      <c r="A28" s="527" t="s">
        <v>688</v>
      </c>
      <c r="B28" s="528">
        <v>81</v>
      </c>
      <c r="C28" s="528"/>
      <c r="D28" s="528"/>
      <c r="E28" s="544"/>
    </row>
    <row r="29" spans="1:5" ht="15" thickBot="1" x14ac:dyDescent="0.4">
      <c r="A29" s="572"/>
    </row>
    <row r="30" spans="1:5" ht="15" thickBot="1" x14ac:dyDescent="0.4">
      <c r="A30" s="1475" t="s">
        <v>695</v>
      </c>
      <c r="B30" s="1476"/>
      <c r="C30" s="525"/>
      <c r="D30" s="525"/>
      <c r="E30" s="536"/>
    </row>
    <row r="31" spans="1:5" x14ac:dyDescent="0.35">
      <c r="A31" s="526" t="s">
        <v>677</v>
      </c>
      <c r="B31">
        <v>8</v>
      </c>
      <c r="D31" t="s">
        <v>678</v>
      </c>
      <c r="E31" s="535">
        <v>4.5</v>
      </c>
    </row>
    <row r="32" spans="1:5" x14ac:dyDescent="0.35">
      <c r="A32" s="526" t="s">
        <v>681</v>
      </c>
      <c r="B32">
        <v>11</v>
      </c>
      <c r="D32" t="s">
        <v>682</v>
      </c>
      <c r="E32" s="535">
        <v>0.25</v>
      </c>
    </row>
    <row r="33" spans="1:5" x14ac:dyDescent="0.35">
      <c r="A33" s="526" t="s">
        <v>685</v>
      </c>
      <c r="B33">
        <v>8</v>
      </c>
      <c r="D33" t="s">
        <v>686</v>
      </c>
      <c r="E33" s="535">
        <v>27</v>
      </c>
    </row>
    <row r="34" spans="1:5" ht="15" thickBot="1" x14ac:dyDescent="0.4">
      <c r="A34" s="527" t="s">
        <v>688</v>
      </c>
      <c r="B34" s="528">
        <v>27</v>
      </c>
      <c r="C34" s="528"/>
      <c r="D34" s="528"/>
      <c r="E34" s="544"/>
    </row>
    <row r="35" spans="1:5" ht="15" thickBot="1" x14ac:dyDescent="0.4">
      <c r="A35" s="572"/>
    </row>
    <row r="36" spans="1:5" ht="15" thickBot="1" x14ac:dyDescent="0.4">
      <c r="A36" s="1475" t="s">
        <v>696</v>
      </c>
      <c r="B36" s="1476"/>
      <c r="C36" s="525"/>
      <c r="D36" s="525"/>
      <c r="E36" s="536"/>
    </row>
    <row r="37" spans="1:5" x14ac:dyDescent="0.35">
      <c r="A37" s="526" t="s">
        <v>677</v>
      </c>
      <c r="B37">
        <v>8</v>
      </c>
      <c r="D37" t="s">
        <v>678</v>
      </c>
      <c r="E37" s="535">
        <v>10.75</v>
      </c>
    </row>
    <row r="38" spans="1:5" x14ac:dyDescent="0.35">
      <c r="A38" s="526" t="s">
        <v>681</v>
      </c>
      <c r="B38">
        <v>11</v>
      </c>
      <c r="D38" t="s">
        <v>682</v>
      </c>
      <c r="E38" s="535">
        <v>0.25</v>
      </c>
    </row>
    <row r="39" spans="1:5" x14ac:dyDescent="0.35">
      <c r="A39" s="526" t="s">
        <v>685</v>
      </c>
      <c r="B39">
        <v>8</v>
      </c>
      <c r="D39" t="s">
        <v>686</v>
      </c>
      <c r="E39" s="535">
        <v>27</v>
      </c>
    </row>
    <row r="40" spans="1:5" ht="15" thickBot="1" x14ac:dyDescent="0.4">
      <c r="A40" s="527" t="s">
        <v>688</v>
      </c>
      <c r="B40" s="528">
        <v>27</v>
      </c>
      <c r="C40" s="528"/>
      <c r="D40" s="528"/>
      <c r="E40" s="544"/>
    </row>
    <row r="41" spans="1:5" ht="15" thickBot="1" x14ac:dyDescent="0.4">
      <c r="A41" s="572"/>
    </row>
    <row r="42" spans="1:5" ht="15" thickBot="1" x14ac:dyDescent="0.4">
      <c r="A42" s="1475" t="s">
        <v>697</v>
      </c>
      <c r="B42" s="1476"/>
      <c r="C42" s="525"/>
      <c r="D42" s="525"/>
      <c r="E42" s="536"/>
    </row>
    <row r="43" spans="1:5" x14ac:dyDescent="0.35">
      <c r="A43" s="526" t="s">
        <v>677</v>
      </c>
      <c r="B43">
        <v>2</v>
      </c>
      <c r="D43" t="s">
        <v>678</v>
      </c>
      <c r="E43" s="535">
        <v>0</v>
      </c>
    </row>
    <row r="44" spans="1:5" x14ac:dyDescent="0.35">
      <c r="A44" s="526" t="s">
        <v>681</v>
      </c>
      <c r="B44">
        <v>2</v>
      </c>
      <c r="D44" t="s">
        <v>682</v>
      </c>
      <c r="E44" s="535">
        <v>0.25</v>
      </c>
    </row>
    <row r="45" spans="1:5" x14ac:dyDescent="0.35">
      <c r="A45" s="526" t="s">
        <v>685</v>
      </c>
      <c r="B45">
        <v>2</v>
      </c>
      <c r="D45" t="s">
        <v>686</v>
      </c>
      <c r="E45" s="535">
        <v>6</v>
      </c>
    </row>
    <row r="46" spans="1:5" ht="15" thickBot="1" x14ac:dyDescent="0.4">
      <c r="A46" s="527" t="s">
        <v>688</v>
      </c>
      <c r="B46" s="528">
        <v>6</v>
      </c>
      <c r="C46" s="528"/>
      <c r="D46" s="528"/>
      <c r="E46" s="544"/>
    </row>
    <row r="47" spans="1:5" ht="15" thickBot="1" x14ac:dyDescent="0.4">
      <c r="A47" s="572"/>
    </row>
    <row r="48" spans="1:5" ht="15" thickBot="1" x14ac:dyDescent="0.4">
      <c r="A48" s="1475" t="s">
        <v>698</v>
      </c>
      <c r="B48" s="1476"/>
      <c r="C48" s="525"/>
      <c r="D48" s="525"/>
      <c r="E48" s="536"/>
    </row>
    <row r="49" spans="1:5" x14ac:dyDescent="0.35">
      <c r="A49" s="526" t="s">
        <v>677</v>
      </c>
      <c r="B49">
        <v>2</v>
      </c>
      <c r="D49" t="s">
        <v>678</v>
      </c>
      <c r="E49" s="535">
        <v>0</v>
      </c>
    </row>
    <row r="50" spans="1:5" x14ac:dyDescent="0.35">
      <c r="A50" s="526" t="s">
        <v>681</v>
      </c>
      <c r="B50">
        <v>2</v>
      </c>
      <c r="D50" t="s">
        <v>682</v>
      </c>
      <c r="E50" s="535">
        <v>0.25</v>
      </c>
    </row>
    <row r="51" spans="1:5" x14ac:dyDescent="0.35">
      <c r="A51" s="526" t="s">
        <v>685</v>
      </c>
      <c r="B51">
        <v>2</v>
      </c>
      <c r="D51" t="s">
        <v>686</v>
      </c>
      <c r="E51" s="535">
        <v>6</v>
      </c>
    </row>
    <row r="52" spans="1:5" ht="15" thickBot="1" x14ac:dyDescent="0.4">
      <c r="A52" s="527" t="s">
        <v>688</v>
      </c>
      <c r="B52" s="528">
        <v>6</v>
      </c>
      <c r="C52" s="528"/>
      <c r="D52" s="528"/>
      <c r="E52" s="544"/>
    </row>
    <row r="53" spans="1:5" ht="15" thickBot="1" x14ac:dyDescent="0.4">
      <c r="A53" s="572"/>
    </row>
    <row r="54" spans="1:5" ht="15" thickBot="1" x14ac:dyDescent="0.4">
      <c r="A54" s="1475" t="s">
        <v>699</v>
      </c>
      <c r="B54" s="1476"/>
      <c r="C54" s="525"/>
      <c r="D54" s="525"/>
      <c r="E54" s="536"/>
    </row>
    <row r="55" spans="1:5" x14ac:dyDescent="0.35">
      <c r="A55" s="526" t="s">
        <v>677</v>
      </c>
      <c r="B55">
        <v>5</v>
      </c>
      <c r="D55" t="s">
        <v>678</v>
      </c>
      <c r="E55" s="535">
        <v>0</v>
      </c>
    </row>
    <row r="56" spans="1:5" x14ac:dyDescent="0.35">
      <c r="A56" s="526" t="s">
        <v>681</v>
      </c>
      <c r="B56">
        <v>8</v>
      </c>
      <c r="D56" t="s">
        <v>682</v>
      </c>
      <c r="E56" s="535">
        <v>0.25</v>
      </c>
    </row>
    <row r="57" spans="1:5" x14ac:dyDescent="0.35">
      <c r="A57" s="526" t="s">
        <v>685</v>
      </c>
      <c r="B57">
        <v>5</v>
      </c>
      <c r="D57" t="s">
        <v>686</v>
      </c>
      <c r="E57" s="535">
        <v>18</v>
      </c>
    </row>
    <row r="58" spans="1:5" ht="15" thickBot="1" x14ac:dyDescent="0.4">
      <c r="A58" s="527" t="s">
        <v>688</v>
      </c>
      <c r="B58" s="528">
        <v>18</v>
      </c>
      <c r="C58" s="528"/>
      <c r="D58" s="528"/>
      <c r="E58" s="544"/>
    </row>
    <row r="59" spans="1:5" ht="15" thickBot="1" x14ac:dyDescent="0.4">
      <c r="A59" s="572"/>
    </row>
    <row r="60" spans="1:5" ht="15" thickBot="1" x14ac:dyDescent="0.4">
      <c r="A60" s="1475" t="s">
        <v>700</v>
      </c>
      <c r="B60" s="1476"/>
      <c r="C60" s="525"/>
      <c r="D60" s="525"/>
      <c r="E60" s="536"/>
    </row>
    <row r="61" spans="1:5" x14ac:dyDescent="0.35">
      <c r="A61" s="526" t="s">
        <v>677</v>
      </c>
      <c r="B61">
        <v>15</v>
      </c>
      <c r="D61" t="s">
        <v>678</v>
      </c>
      <c r="E61" s="535">
        <f>'ESP Project Tracker'!I464</f>
        <v>30.375</v>
      </c>
    </row>
    <row r="62" spans="1:5" x14ac:dyDescent="0.35">
      <c r="A62" s="526" t="s">
        <v>681</v>
      </c>
      <c r="B62">
        <v>20</v>
      </c>
      <c r="D62" t="s">
        <v>682</v>
      </c>
      <c r="E62" s="535">
        <v>0.25</v>
      </c>
    </row>
    <row r="63" spans="1:5" x14ac:dyDescent="0.35">
      <c r="A63" s="526" t="s">
        <v>685</v>
      </c>
      <c r="B63">
        <v>15</v>
      </c>
      <c r="D63" t="s">
        <v>686</v>
      </c>
      <c r="E63" s="535">
        <v>50</v>
      </c>
    </row>
    <row r="64" spans="1:5" ht="15" thickBot="1" x14ac:dyDescent="0.4">
      <c r="A64" s="527" t="s">
        <v>688</v>
      </c>
      <c r="B64" s="528">
        <f>'[1]ESP Project Tracker Master'!G371</f>
        <v>0</v>
      </c>
      <c r="C64" s="528"/>
      <c r="D64" s="528"/>
      <c r="E64" s="544"/>
    </row>
    <row r="65" spans="1:5" ht="15" thickBot="1" x14ac:dyDescent="0.4">
      <c r="A65" s="572"/>
    </row>
    <row r="66" spans="1:5" ht="15" thickBot="1" x14ac:dyDescent="0.4">
      <c r="A66" s="1475" t="s">
        <v>701</v>
      </c>
      <c r="B66" s="1476"/>
      <c r="C66" s="525"/>
      <c r="D66" s="525"/>
      <c r="E66" s="536"/>
    </row>
    <row r="67" spans="1:5" x14ac:dyDescent="0.35">
      <c r="A67" s="526" t="s">
        <v>677</v>
      </c>
      <c r="B67">
        <v>2000</v>
      </c>
      <c r="D67" t="s">
        <v>678</v>
      </c>
      <c r="E67" s="535">
        <v>2000</v>
      </c>
    </row>
    <row r="68" spans="1:5" x14ac:dyDescent="0.35">
      <c r="A68" s="526" t="s">
        <v>681</v>
      </c>
      <c r="B68">
        <v>5000</v>
      </c>
      <c r="D68" t="s">
        <v>682</v>
      </c>
      <c r="E68" s="535">
        <v>50</v>
      </c>
    </row>
    <row r="69" spans="1:5" x14ac:dyDescent="0.35">
      <c r="A69" s="526" t="s">
        <v>685</v>
      </c>
      <c r="B69">
        <v>2000</v>
      </c>
      <c r="D69" t="s">
        <v>686</v>
      </c>
      <c r="E69" s="535">
        <v>9000</v>
      </c>
    </row>
    <row r="70" spans="1:5" ht="15" thickBot="1" x14ac:dyDescent="0.4">
      <c r="A70" s="527" t="s">
        <v>688</v>
      </c>
      <c r="B70" s="528">
        <v>9000</v>
      </c>
      <c r="C70" s="528"/>
      <c r="D70" s="528"/>
      <c r="E70" s="544"/>
    </row>
    <row r="71" spans="1:5" x14ac:dyDescent="0.35">
      <c r="A71" s="572"/>
    </row>
    <row r="72" spans="1:5" x14ac:dyDescent="0.35">
      <c r="A72" s="572"/>
    </row>
    <row r="73" spans="1:5" x14ac:dyDescent="0.35">
      <c r="A73" s="572"/>
    </row>
    <row r="74" spans="1:5" x14ac:dyDescent="0.35">
      <c r="A74" s="572"/>
    </row>
    <row r="75" spans="1:5" x14ac:dyDescent="0.35">
      <c r="A75" s="572"/>
    </row>
    <row r="76" spans="1:5" x14ac:dyDescent="0.35">
      <c r="A76" s="572"/>
    </row>
    <row r="77" spans="1:5" x14ac:dyDescent="0.35">
      <c r="A77" s="572"/>
    </row>
    <row r="78" spans="1:5" x14ac:dyDescent="0.35">
      <c r="A78" s="572"/>
    </row>
    <row r="79" spans="1:5" x14ac:dyDescent="0.35">
      <c r="A79" s="572"/>
    </row>
    <row r="80" spans="1:5" x14ac:dyDescent="0.35">
      <c r="A80" s="572"/>
    </row>
    <row r="81" spans="1:1" x14ac:dyDescent="0.35">
      <c r="A81" s="572"/>
    </row>
    <row r="82" spans="1:1" x14ac:dyDescent="0.35">
      <c r="A82" s="572"/>
    </row>
    <row r="83" spans="1:1" x14ac:dyDescent="0.35">
      <c r="A83" s="572"/>
    </row>
    <row r="84" spans="1:1" x14ac:dyDescent="0.35">
      <c r="A84" s="572"/>
    </row>
    <row r="85" spans="1:1" x14ac:dyDescent="0.35">
      <c r="A85" s="572"/>
    </row>
    <row r="86" spans="1:1" x14ac:dyDescent="0.35">
      <c r="A86" s="572"/>
    </row>
    <row r="87" spans="1:1" x14ac:dyDescent="0.35">
      <c r="A87" s="572"/>
    </row>
    <row r="88" spans="1:1" x14ac:dyDescent="0.35">
      <c r="A88" s="572"/>
    </row>
    <row r="89" spans="1:1" x14ac:dyDescent="0.35">
      <c r="A89" s="572"/>
    </row>
    <row r="90" spans="1:1" x14ac:dyDescent="0.35">
      <c r="A90" s="572"/>
    </row>
    <row r="91" spans="1:1" x14ac:dyDescent="0.35">
      <c r="A91" s="572"/>
    </row>
    <row r="92" spans="1:1" x14ac:dyDescent="0.35">
      <c r="A92" s="572"/>
    </row>
    <row r="93" spans="1:1" x14ac:dyDescent="0.35">
      <c r="A93" s="572"/>
    </row>
    <row r="94" spans="1:1" x14ac:dyDescent="0.35">
      <c r="A94" s="572"/>
    </row>
    <row r="95" spans="1:1" x14ac:dyDescent="0.35">
      <c r="A95" s="572"/>
    </row>
    <row r="96" spans="1:1" x14ac:dyDescent="0.35">
      <c r="A96" s="572"/>
    </row>
    <row r="97" spans="1:1" x14ac:dyDescent="0.35">
      <c r="A97" s="572"/>
    </row>
    <row r="98" spans="1:1" x14ac:dyDescent="0.35">
      <c r="A98" s="572"/>
    </row>
    <row r="99" spans="1:1" x14ac:dyDescent="0.35">
      <c r="A99" s="572"/>
    </row>
    <row r="100" spans="1:1" x14ac:dyDescent="0.35">
      <c r="A100" s="572"/>
    </row>
    <row r="101" spans="1:1" x14ac:dyDescent="0.35">
      <c r="A101" s="572"/>
    </row>
    <row r="102" spans="1:1" x14ac:dyDescent="0.35">
      <c r="A102" s="572"/>
    </row>
    <row r="103" spans="1:1" x14ac:dyDescent="0.35">
      <c r="A103" s="572"/>
    </row>
    <row r="104" spans="1:1" x14ac:dyDescent="0.35">
      <c r="A104" s="572"/>
    </row>
    <row r="105" spans="1:1" x14ac:dyDescent="0.35">
      <c r="A105" s="572"/>
    </row>
    <row r="106" spans="1:1" x14ac:dyDescent="0.35">
      <c r="A106" s="572"/>
    </row>
    <row r="107" spans="1:1" x14ac:dyDescent="0.35">
      <c r="A107" s="572"/>
    </row>
    <row r="108" spans="1:1" x14ac:dyDescent="0.35">
      <c r="A108" s="572"/>
    </row>
    <row r="109" spans="1:1" x14ac:dyDescent="0.35">
      <c r="A109" s="572"/>
    </row>
    <row r="110" spans="1:1" x14ac:dyDescent="0.35">
      <c r="A110" s="572"/>
    </row>
    <row r="111" spans="1:1" x14ac:dyDescent="0.35">
      <c r="A111" s="572"/>
    </row>
    <row r="112" spans="1:1" x14ac:dyDescent="0.35">
      <c r="A112" s="572"/>
    </row>
    <row r="113" spans="1:1" x14ac:dyDescent="0.35">
      <c r="A113" s="572"/>
    </row>
    <row r="114" spans="1:1" x14ac:dyDescent="0.35">
      <c r="A114" s="572"/>
    </row>
    <row r="115" spans="1:1" x14ac:dyDescent="0.35">
      <c r="A115" s="572"/>
    </row>
    <row r="116" spans="1:1" x14ac:dyDescent="0.35">
      <c r="A116" s="572"/>
    </row>
    <row r="117" spans="1:1" x14ac:dyDescent="0.35">
      <c r="A117" s="572"/>
    </row>
    <row r="118" spans="1:1" x14ac:dyDescent="0.35">
      <c r="A118" s="572"/>
    </row>
    <row r="119" spans="1:1" x14ac:dyDescent="0.35">
      <c r="A119" s="572"/>
    </row>
    <row r="120" spans="1:1" x14ac:dyDescent="0.35">
      <c r="A120" s="572"/>
    </row>
    <row r="121" spans="1:1" x14ac:dyDescent="0.35">
      <c r="A121" s="572"/>
    </row>
    <row r="122" spans="1:1" x14ac:dyDescent="0.35">
      <c r="A122" s="572"/>
    </row>
    <row r="123" spans="1:1" x14ac:dyDescent="0.35">
      <c r="A123" s="572"/>
    </row>
    <row r="124" spans="1:1" x14ac:dyDescent="0.35">
      <c r="A124" s="572"/>
    </row>
    <row r="125" spans="1:1" x14ac:dyDescent="0.35">
      <c r="A125" s="572"/>
    </row>
    <row r="126" spans="1:1" x14ac:dyDescent="0.35">
      <c r="A126" s="572"/>
    </row>
    <row r="127" spans="1:1" x14ac:dyDescent="0.35">
      <c r="A127" s="572"/>
    </row>
    <row r="128" spans="1:1" x14ac:dyDescent="0.35">
      <c r="A128" s="572"/>
    </row>
    <row r="129" spans="1:1" x14ac:dyDescent="0.35">
      <c r="A129" s="572"/>
    </row>
    <row r="130" spans="1:1" x14ac:dyDescent="0.35">
      <c r="A130" s="572"/>
    </row>
    <row r="131" spans="1:1" x14ac:dyDescent="0.35">
      <c r="A131" s="572"/>
    </row>
    <row r="132" spans="1:1" x14ac:dyDescent="0.35">
      <c r="A132" s="572"/>
    </row>
    <row r="133" spans="1:1" x14ac:dyDescent="0.35">
      <c r="A133" s="572"/>
    </row>
    <row r="134" spans="1:1" x14ac:dyDescent="0.35">
      <c r="A134" s="572"/>
    </row>
    <row r="135" spans="1:1" x14ac:dyDescent="0.35">
      <c r="A135" s="572"/>
    </row>
    <row r="136" spans="1:1" x14ac:dyDescent="0.35">
      <c r="A136" s="572"/>
    </row>
    <row r="137" spans="1:1" x14ac:dyDescent="0.35">
      <c r="A137" s="572"/>
    </row>
    <row r="138" spans="1:1" x14ac:dyDescent="0.35">
      <c r="A138" s="572"/>
    </row>
    <row r="139" spans="1:1" x14ac:dyDescent="0.35">
      <c r="A139" s="572"/>
    </row>
    <row r="140" spans="1:1" x14ac:dyDescent="0.35">
      <c r="A140" s="572"/>
    </row>
    <row r="141" spans="1:1" x14ac:dyDescent="0.35">
      <c r="A141" s="572"/>
    </row>
    <row r="142" spans="1:1" x14ac:dyDescent="0.35">
      <c r="A142" s="572"/>
    </row>
    <row r="143" spans="1:1" x14ac:dyDescent="0.35">
      <c r="A143" s="572"/>
    </row>
    <row r="144" spans="1:1" x14ac:dyDescent="0.35">
      <c r="A144" s="572"/>
    </row>
    <row r="145" spans="1:1" x14ac:dyDescent="0.35">
      <c r="A145" s="572"/>
    </row>
    <row r="146" spans="1:1" x14ac:dyDescent="0.35">
      <c r="A146" s="572"/>
    </row>
    <row r="147" spans="1:1" x14ac:dyDescent="0.35">
      <c r="A147" s="572"/>
    </row>
    <row r="148" spans="1:1" x14ac:dyDescent="0.35">
      <c r="A148" s="572"/>
    </row>
    <row r="149" spans="1:1" x14ac:dyDescent="0.35">
      <c r="A149" s="572"/>
    </row>
    <row r="150" spans="1:1" x14ac:dyDescent="0.35">
      <c r="A150" s="572"/>
    </row>
    <row r="151" spans="1:1" x14ac:dyDescent="0.35">
      <c r="A151" s="572"/>
    </row>
    <row r="152" spans="1:1" x14ac:dyDescent="0.35">
      <c r="A152" s="572"/>
    </row>
    <row r="153" spans="1:1" x14ac:dyDescent="0.35">
      <c r="A153" s="572"/>
    </row>
    <row r="154" spans="1:1" x14ac:dyDescent="0.35">
      <c r="A154" s="572"/>
    </row>
    <row r="155" spans="1:1" x14ac:dyDescent="0.35">
      <c r="A155" s="572"/>
    </row>
    <row r="156" spans="1:1" x14ac:dyDescent="0.35">
      <c r="A156" s="572"/>
    </row>
    <row r="157" spans="1:1" x14ac:dyDescent="0.35">
      <c r="A157" s="572"/>
    </row>
    <row r="158" spans="1:1" x14ac:dyDescent="0.35">
      <c r="A158" s="572"/>
    </row>
    <row r="159" spans="1:1" x14ac:dyDescent="0.35">
      <c r="A159" s="572"/>
    </row>
    <row r="160" spans="1:1" x14ac:dyDescent="0.35">
      <c r="A160" s="572"/>
    </row>
    <row r="161" spans="1:1" x14ac:dyDescent="0.35">
      <c r="A161" s="572"/>
    </row>
    <row r="162" spans="1:1" x14ac:dyDescent="0.35">
      <c r="A162" s="572"/>
    </row>
    <row r="163" spans="1:1" x14ac:dyDescent="0.35">
      <c r="A163" s="572"/>
    </row>
    <row r="164" spans="1:1" x14ac:dyDescent="0.35">
      <c r="A164" s="572"/>
    </row>
    <row r="165" spans="1:1" x14ac:dyDescent="0.35">
      <c r="A165" s="572"/>
    </row>
    <row r="166" spans="1:1" x14ac:dyDescent="0.35">
      <c r="A166" s="572"/>
    </row>
    <row r="167" spans="1:1" x14ac:dyDescent="0.35">
      <c r="A167" s="572"/>
    </row>
    <row r="168" spans="1:1" x14ac:dyDescent="0.35">
      <c r="A168" s="572"/>
    </row>
    <row r="169" spans="1:1" x14ac:dyDescent="0.35">
      <c r="A169" s="572"/>
    </row>
    <row r="170" spans="1:1" x14ac:dyDescent="0.35">
      <c r="A170" s="572"/>
    </row>
    <row r="171" spans="1:1" x14ac:dyDescent="0.35">
      <c r="A171" s="572"/>
    </row>
    <row r="172" spans="1:1" x14ac:dyDescent="0.35">
      <c r="A172" s="572"/>
    </row>
    <row r="173" spans="1:1" x14ac:dyDescent="0.35">
      <c r="A173" s="572"/>
    </row>
    <row r="174" spans="1:1" x14ac:dyDescent="0.35">
      <c r="A174" s="572"/>
    </row>
    <row r="175" spans="1:1" x14ac:dyDescent="0.35">
      <c r="A175" s="572"/>
    </row>
    <row r="176" spans="1:1" x14ac:dyDescent="0.35">
      <c r="A176" s="572"/>
    </row>
    <row r="177" spans="1:1" x14ac:dyDescent="0.35">
      <c r="A177" s="572"/>
    </row>
    <row r="178" spans="1:1" x14ac:dyDescent="0.35">
      <c r="A178" s="572"/>
    </row>
    <row r="179" spans="1:1" x14ac:dyDescent="0.35">
      <c r="A179" s="572"/>
    </row>
    <row r="180" spans="1:1" x14ac:dyDescent="0.35">
      <c r="A180" s="572"/>
    </row>
    <row r="181" spans="1:1" x14ac:dyDescent="0.35">
      <c r="A181" s="572"/>
    </row>
    <row r="182" spans="1:1" x14ac:dyDescent="0.35">
      <c r="A182" s="572"/>
    </row>
    <row r="183" spans="1:1" x14ac:dyDescent="0.35">
      <c r="A183" s="572"/>
    </row>
    <row r="184" spans="1:1" x14ac:dyDescent="0.35">
      <c r="A184" s="572"/>
    </row>
    <row r="185" spans="1:1" x14ac:dyDescent="0.35">
      <c r="A185" s="572"/>
    </row>
    <row r="186" spans="1:1" x14ac:dyDescent="0.35">
      <c r="A186" s="572"/>
    </row>
    <row r="187" spans="1:1" x14ac:dyDescent="0.35">
      <c r="A187" s="572"/>
    </row>
    <row r="188" spans="1:1" x14ac:dyDescent="0.35">
      <c r="A188" s="572"/>
    </row>
    <row r="189" spans="1:1" x14ac:dyDescent="0.35">
      <c r="A189" s="572"/>
    </row>
    <row r="190" spans="1:1" x14ac:dyDescent="0.35">
      <c r="A190" s="572"/>
    </row>
    <row r="191" spans="1:1" x14ac:dyDescent="0.35">
      <c r="A191" s="572"/>
    </row>
    <row r="192" spans="1:1" x14ac:dyDescent="0.35">
      <c r="A192" s="572"/>
    </row>
    <row r="193" spans="1:1" x14ac:dyDescent="0.35">
      <c r="A193" s="572"/>
    </row>
    <row r="194" spans="1:1" x14ac:dyDescent="0.35">
      <c r="A194" s="572"/>
    </row>
    <row r="195" spans="1:1" x14ac:dyDescent="0.35">
      <c r="A195" s="572"/>
    </row>
    <row r="196" spans="1:1" x14ac:dyDescent="0.35">
      <c r="A196" s="572"/>
    </row>
    <row r="197" spans="1:1" x14ac:dyDescent="0.35">
      <c r="A197" s="572"/>
    </row>
    <row r="198" spans="1:1" x14ac:dyDescent="0.35">
      <c r="A198" s="572"/>
    </row>
    <row r="199" spans="1:1" x14ac:dyDescent="0.35">
      <c r="A199" s="572"/>
    </row>
    <row r="200" spans="1:1" x14ac:dyDescent="0.35">
      <c r="A200" s="572"/>
    </row>
    <row r="201" spans="1:1" x14ac:dyDescent="0.35">
      <c r="A201" s="572"/>
    </row>
    <row r="202" spans="1:1" x14ac:dyDescent="0.35">
      <c r="A202" s="572"/>
    </row>
    <row r="203" spans="1:1" x14ac:dyDescent="0.35">
      <c r="A203" s="572"/>
    </row>
    <row r="204" spans="1:1" x14ac:dyDescent="0.35">
      <c r="A204" s="572"/>
    </row>
    <row r="205" spans="1:1" x14ac:dyDescent="0.35">
      <c r="A205" s="572"/>
    </row>
    <row r="206" spans="1:1" x14ac:dyDescent="0.35">
      <c r="A206" s="572"/>
    </row>
    <row r="207" spans="1:1" x14ac:dyDescent="0.35">
      <c r="A207" s="572"/>
    </row>
    <row r="208" spans="1:1" x14ac:dyDescent="0.35">
      <c r="A208" s="572"/>
    </row>
    <row r="209" spans="1:1" x14ac:dyDescent="0.35">
      <c r="A209" s="572"/>
    </row>
    <row r="210" spans="1:1" x14ac:dyDescent="0.35">
      <c r="A210" s="572"/>
    </row>
    <row r="211" spans="1:1" x14ac:dyDescent="0.35">
      <c r="A211" s="572"/>
    </row>
    <row r="212" spans="1:1" x14ac:dyDescent="0.35">
      <c r="A212" s="572"/>
    </row>
    <row r="213" spans="1:1" x14ac:dyDescent="0.35">
      <c r="A213" s="572"/>
    </row>
    <row r="214" spans="1:1" x14ac:dyDescent="0.35">
      <c r="A214" s="572"/>
    </row>
    <row r="215" spans="1:1" x14ac:dyDescent="0.35">
      <c r="A215" s="572"/>
    </row>
    <row r="216" spans="1:1" x14ac:dyDescent="0.35">
      <c r="A216" s="572"/>
    </row>
    <row r="217" spans="1:1" x14ac:dyDescent="0.35">
      <c r="A217" s="572"/>
    </row>
    <row r="218" spans="1:1" x14ac:dyDescent="0.35">
      <c r="A218" s="572"/>
    </row>
    <row r="219" spans="1:1" x14ac:dyDescent="0.35">
      <c r="A219" s="572"/>
    </row>
    <row r="220" spans="1:1" x14ac:dyDescent="0.35">
      <c r="A220" s="572"/>
    </row>
    <row r="221" spans="1:1" x14ac:dyDescent="0.35">
      <c r="A221" s="572"/>
    </row>
    <row r="222" spans="1:1" x14ac:dyDescent="0.35">
      <c r="A222" s="572"/>
    </row>
    <row r="223" spans="1:1" x14ac:dyDescent="0.35">
      <c r="A223" s="572"/>
    </row>
    <row r="224" spans="1:1" x14ac:dyDescent="0.35">
      <c r="A224" s="572"/>
    </row>
    <row r="225" spans="1:1" x14ac:dyDescent="0.35">
      <c r="A225" s="572"/>
    </row>
    <row r="226" spans="1:1" x14ac:dyDescent="0.35">
      <c r="A226" s="572"/>
    </row>
    <row r="227" spans="1:1" x14ac:dyDescent="0.35">
      <c r="A227" s="572"/>
    </row>
    <row r="228" spans="1:1" x14ac:dyDescent="0.35">
      <c r="A228" s="572"/>
    </row>
    <row r="229" spans="1:1" x14ac:dyDescent="0.35">
      <c r="A229" s="572"/>
    </row>
    <row r="230" spans="1:1" x14ac:dyDescent="0.35">
      <c r="A230" s="572"/>
    </row>
    <row r="231" spans="1:1" x14ac:dyDescent="0.35">
      <c r="A231" s="572"/>
    </row>
    <row r="232" spans="1:1" x14ac:dyDescent="0.35">
      <c r="A232" s="572"/>
    </row>
    <row r="233" spans="1:1" x14ac:dyDescent="0.35">
      <c r="A233" s="572"/>
    </row>
    <row r="234" spans="1:1" x14ac:dyDescent="0.35">
      <c r="A234" s="572"/>
    </row>
    <row r="235" spans="1:1" x14ac:dyDescent="0.35">
      <c r="A235" s="572"/>
    </row>
    <row r="236" spans="1:1" x14ac:dyDescent="0.35">
      <c r="A236" s="572"/>
    </row>
    <row r="237" spans="1:1" x14ac:dyDescent="0.35">
      <c r="A237" s="572"/>
    </row>
    <row r="238" spans="1:1" x14ac:dyDescent="0.35">
      <c r="A238" s="572"/>
    </row>
    <row r="239" spans="1:1" x14ac:dyDescent="0.35">
      <c r="A239" s="572"/>
    </row>
    <row r="240" spans="1:1" x14ac:dyDescent="0.35">
      <c r="A240" s="572"/>
    </row>
    <row r="241" spans="1:1" x14ac:dyDescent="0.35">
      <c r="A241" s="572"/>
    </row>
    <row r="242" spans="1:1" x14ac:dyDescent="0.35">
      <c r="A242" s="572"/>
    </row>
    <row r="243" spans="1:1" x14ac:dyDescent="0.35">
      <c r="A243" s="572"/>
    </row>
    <row r="244" spans="1:1" x14ac:dyDescent="0.35">
      <c r="A244" s="572"/>
    </row>
    <row r="245" spans="1:1" x14ac:dyDescent="0.35">
      <c r="A245" s="572"/>
    </row>
    <row r="246" spans="1:1" x14ac:dyDescent="0.35">
      <c r="A246" s="572"/>
    </row>
    <row r="247" spans="1:1" x14ac:dyDescent="0.35">
      <c r="A247" s="572"/>
    </row>
    <row r="248" spans="1:1" x14ac:dyDescent="0.35">
      <c r="A248" s="572"/>
    </row>
    <row r="249" spans="1:1" x14ac:dyDescent="0.35">
      <c r="A249" s="572"/>
    </row>
    <row r="250" spans="1:1" x14ac:dyDescent="0.35">
      <c r="A250" s="572"/>
    </row>
    <row r="251" spans="1:1" x14ac:dyDescent="0.35">
      <c r="A251" s="572"/>
    </row>
    <row r="252" spans="1:1" x14ac:dyDescent="0.35">
      <c r="A252" s="572"/>
    </row>
    <row r="253" spans="1:1" x14ac:dyDescent="0.35">
      <c r="A253" s="572"/>
    </row>
    <row r="254" spans="1:1" x14ac:dyDescent="0.35">
      <c r="A254" s="572"/>
    </row>
    <row r="255" spans="1:1" x14ac:dyDescent="0.35">
      <c r="A255" s="572"/>
    </row>
    <row r="256" spans="1:1" x14ac:dyDescent="0.35">
      <c r="A256" s="572"/>
    </row>
    <row r="257" spans="1:1" x14ac:dyDescent="0.35">
      <c r="A257" s="572"/>
    </row>
    <row r="258" spans="1:1" x14ac:dyDescent="0.35">
      <c r="A258" s="572"/>
    </row>
    <row r="259" spans="1:1" x14ac:dyDescent="0.35">
      <c r="A259" s="572"/>
    </row>
    <row r="260" spans="1:1" x14ac:dyDescent="0.35">
      <c r="A260" s="572"/>
    </row>
    <row r="261" spans="1:1" x14ac:dyDescent="0.35">
      <c r="A261" s="572"/>
    </row>
    <row r="262" spans="1:1" x14ac:dyDescent="0.35">
      <c r="A262" s="572"/>
    </row>
    <row r="263" spans="1:1" x14ac:dyDescent="0.35">
      <c r="A263" s="572"/>
    </row>
    <row r="264" spans="1:1" x14ac:dyDescent="0.35">
      <c r="A264" s="572"/>
    </row>
    <row r="265" spans="1:1" x14ac:dyDescent="0.35">
      <c r="A265" s="572"/>
    </row>
    <row r="266" spans="1:1" x14ac:dyDescent="0.35">
      <c r="A266" s="572"/>
    </row>
    <row r="267" spans="1:1" x14ac:dyDescent="0.35">
      <c r="A267" s="572"/>
    </row>
    <row r="268" spans="1:1" x14ac:dyDescent="0.35">
      <c r="A268" s="572"/>
    </row>
    <row r="269" spans="1:1" x14ac:dyDescent="0.35">
      <c r="A269" s="572"/>
    </row>
    <row r="270" spans="1:1" x14ac:dyDescent="0.35">
      <c r="A270" s="572"/>
    </row>
    <row r="271" spans="1:1" x14ac:dyDescent="0.35">
      <c r="A271" s="572"/>
    </row>
    <row r="272" spans="1:1" x14ac:dyDescent="0.35">
      <c r="A272" s="572"/>
    </row>
    <row r="273" spans="1:1" x14ac:dyDescent="0.35">
      <c r="A273" s="572"/>
    </row>
    <row r="274" spans="1:1" x14ac:dyDescent="0.35">
      <c r="A274" s="572"/>
    </row>
    <row r="275" spans="1:1" x14ac:dyDescent="0.35">
      <c r="A275" s="572"/>
    </row>
    <row r="276" spans="1:1" x14ac:dyDescent="0.35">
      <c r="A276" s="572"/>
    </row>
    <row r="277" spans="1:1" x14ac:dyDescent="0.35">
      <c r="A277" s="572"/>
    </row>
    <row r="278" spans="1:1" x14ac:dyDescent="0.35">
      <c r="A278" s="572"/>
    </row>
    <row r="279" spans="1:1" x14ac:dyDescent="0.35">
      <c r="A279" s="572"/>
    </row>
    <row r="280" spans="1:1" x14ac:dyDescent="0.35">
      <c r="A280" s="572"/>
    </row>
    <row r="281" spans="1:1" x14ac:dyDescent="0.35">
      <c r="A281" s="572"/>
    </row>
    <row r="282" spans="1:1" x14ac:dyDescent="0.35">
      <c r="A282" s="572"/>
    </row>
    <row r="283" spans="1:1" x14ac:dyDescent="0.35">
      <c r="A283" s="572"/>
    </row>
    <row r="284" spans="1:1" x14ac:dyDescent="0.35">
      <c r="A284" s="572"/>
    </row>
    <row r="285" spans="1:1" x14ac:dyDescent="0.35">
      <c r="A285" s="572"/>
    </row>
    <row r="286" spans="1:1" x14ac:dyDescent="0.35">
      <c r="A286" s="572"/>
    </row>
    <row r="287" spans="1:1" x14ac:dyDescent="0.35">
      <c r="A287" s="572"/>
    </row>
    <row r="288" spans="1:1" x14ac:dyDescent="0.35">
      <c r="A288" s="572"/>
    </row>
    <row r="289" spans="1:1" x14ac:dyDescent="0.35">
      <c r="A289" s="572"/>
    </row>
    <row r="290" spans="1:1" x14ac:dyDescent="0.35">
      <c r="A290" s="572"/>
    </row>
    <row r="291" spans="1:1" x14ac:dyDescent="0.35">
      <c r="A291" s="572"/>
    </row>
    <row r="292" spans="1:1" x14ac:dyDescent="0.35">
      <c r="A292" s="572"/>
    </row>
    <row r="293" spans="1:1" x14ac:dyDescent="0.35">
      <c r="A293" s="572"/>
    </row>
    <row r="294" spans="1:1" x14ac:dyDescent="0.35">
      <c r="A294" s="572"/>
    </row>
    <row r="295" spans="1:1" x14ac:dyDescent="0.35">
      <c r="A295" s="572"/>
    </row>
    <row r="296" spans="1:1" x14ac:dyDescent="0.35">
      <c r="A296" s="572"/>
    </row>
    <row r="297" spans="1:1" x14ac:dyDescent="0.35">
      <c r="A297" s="572"/>
    </row>
    <row r="298" spans="1:1" x14ac:dyDescent="0.35">
      <c r="A298" s="572"/>
    </row>
    <row r="299" spans="1:1" x14ac:dyDescent="0.35">
      <c r="A299" s="572"/>
    </row>
    <row r="300" spans="1:1" x14ac:dyDescent="0.35">
      <c r="A300" s="572"/>
    </row>
    <row r="301" spans="1:1" x14ac:dyDescent="0.35">
      <c r="A301" s="572"/>
    </row>
    <row r="302" spans="1:1" x14ac:dyDescent="0.35">
      <c r="A302" s="572"/>
    </row>
    <row r="303" spans="1:1" x14ac:dyDescent="0.35">
      <c r="A303" s="572"/>
    </row>
    <row r="304" spans="1:1" x14ac:dyDescent="0.35">
      <c r="A304" s="572"/>
    </row>
    <row r="305" spans="1:1" x14ac:dyDescent="0.35">
      <c r="A305" s="572"/>
    </row>
    <row r="306" spans="1:1" x14ac:dyDescent="0.35">
      <c r="A306" s="572"/>
    </row>
    <row r="307" spans="1:1" x14ac:dyDescent="0.35">
      <c r="A307" s="572"/>
    </row>
    <row r="308" spans="1:1" x14ac:dyDescent="0.35">
      <c r="A308" s="572"/>
    </row>
    <row r="309" spans="1:1" x14ac:dyDescent="0.35">
      <c r="A309" s="572"/>
    </row>
    <row r="310" spans="1:1" x14ac:dyDescent="0.35">
      <c r="A310" s="572"/>
    </row>
    <row r="311" spans="1:1" x14ac:dyDescent="0.35">
      <c r="A311" s="572"/>
    </row>
    <row r="312" spans="1:1" x14ac:dyDescent="0.35">
      <c r="A312" s="572"/>
    </row>
    <row r="313" spans="1:1" x14ac:dyDescent="0.35">
      <c r="A313" s="572"/>
    </row>
    <row r="314" spans="1:1" x14ac:dyDescent="0.35">
      <c r="A314" s="572"/>
    </row>
    <row r="315" spans="1:1" x14ac:dyDescent="0.35">
      <c r="A315" s="572"/>
    </row>
    <row r="316" spans="1:1" x14ac:dyDescent="0.35">
      <c r="A316" s="572"/>
    </row>
    <row r="317" spans="1:1" x14ac:dyDescent="0.35">
      <c r="A317" s="572"/>
    </row>
    <row r="318" spans="1:1" x14ac:dyDescent="0.35">
      <c r="A318" s="572"/>
    </row>
    <row r="319" spans="1:1" x14ac:dyDescent="0.35">
      <c r="A319" s="572"/>
    </row>
    <row r="320" spans="1:1" x14ac:dyDescent="0.35">
      <c r="A320" s="572"/>
    </row>
    <row r="321" spans="1:1" x14ac:dyDescent="0.35">
      <c r="A321" s="572"/>
    </row>
    <row r="322" spans="1:1" x14ac:dyDescent="0.35">
      <c r="A322" s="572"/>
    </row>
    <row r="323" spans="1:1" x14ac:dyDescent="0.35">
      <c r="A323" s="572"/>
    </row>
    <row r="324" spans="1:1" x14ac:dyDescent="0.35">
      <c r="A324" s="572"/>
    </row>
    <row r="325" spans="1:1" x14ac:dyDescent="0.35">
      <c r="A325" s="572"/>
    </row>
    <row r="326" spans="1:1" x14ac:dyDescent="0.35">
      <c r="A326" s="572"/>
    </row>
    <row r="327" spans="1:1" x14ac:dyDescent="0.35">
      <c r="A327" s="572"/>
    </row>
    <row r="328" spans="1:1" x14ac:dyDescent="0.35">
      <c r="A328" s="572"/>
    </row>
    <row r="329" spans="1:1" x14ac:dyDescent="0.35">
      <c r="A329" s="572"/>
    </row>
    <row r="330" spans="1:1" x14ac:dyDescent="0.35">
      <c r="A330" s="572"/>
    </row>
    <row r="331" spans="1:1" x14ac:dyDescent="0.35">
      <c r="A331" s="572"/>
    </row>
    <row r="332" spans="1:1" x14ac:dyDescent="0.35">
      <c r="A332" s="572"/>
    </row>
    <row r="333" spans="1:1" x14ac:dyDescent="0.35">
      <c r="A333" s="572"/>
    </row>
    <row r="334" spans="1:1" x14ac:dyDescent="0.35">
      <c r="A334" s="572"/>
    </row>
    <row r="335" spans="1:1" x14ac:dyDescent="0.35">
      <c r="A335" s="572"/>
    </row>
    <row r="336" spans="1:1" x14ac:dyDescent="0.35">
      <c r="A336" s="572"/>
    </row>
    <row r="337" spans="1:1" x14ac:dyDescent="0.35">
      <c r="A337" s="572"/>
    </row>
    <row r="338" spans="1:1" x14ac:dyDescent="0.35">
      <c r="A338" s="572"/>
    </row>
    <row r="339" spans="1:1" x14ac:dyDescent="0.35">
      <c r="A339" s="572"/>
    </row>
    <row r="340" spans="1:1" x14ac:dyDescent="0.35">
      <c r="A340" s="572"/>
    </row>
    <row r="341" spans="1:1" x14ac:dyDescent="0.35">
      <c r="A341" s="572"/>
    </row>
    <row r="342" spans="1:1" x14ac:dyDescent="0.35">
      <c r="A342" s="572"/>
    </row>
    <row r="343" spans="1:1" x14ac:dyDescent="0.35">
      <c r="A343" s="572"/>
    </row>
    <row r="344" spans="1:1" x14ac:dyDescent="0.35">
      <c r="A344" s="572"/>
    </row>
    <row r="345" spans="1:1" x14ac:dyDescent="0.35">
      <c r="A345" s="572"/>
    </row>
    <row r="346" spans="1:1" x14ac:dyDescent="0.35">
      <c r="A346" s="572"/>
    </row>
    <row r="347" spans="1:1" x14ac:dyDescent="0.35">
      <c r="A347" s="572"/>
    </row>
    <row r="348" spans="1:1" x14ac:dyDescent="0.35">
      <c r="A348" s="572"/>
    </row>
    <row r="349" spans="1:1" x14ac:dyDescent="0.35">
      <c r="A349" s="572"/>
    </row>
    <row r="350" spans="1:1" x14ac:dyDescent="0.35">
      <c r="A350" s="572"/>
    </row>
    <row r="351" spans="1:1" x14ac:dyDescent="0.35">
      <c r="A351" s="572"/>
    </row>
    <row r="352" spans="1:1" x14ac:dyDescent="0.35">
      <c r="A352" s="572"/>
    </row>
    <row r="353" spans="1:1" x14ac:dyDescent="0.35">
      <c r="A353" s="572"/>
    </row>
    <row r="354" spans="1:1" x14ac:dyDescent="0.35">
      <c r="A354" s="572"/>
    </row>
    <row r="355" spans="1:1" x14ac:dyDescent="0.35">
      <c r="A355" s="572"/>
    </row>
    <row r="356" spans="1:1" x14ac:dyDescent="0.35">
      <c r="A356" s="572"/>
    </row>
    <row r="357" spans="1:1" x14ac:dyDescent="0.35">
      <c r="A357" s="572"/>
    </row>
    <row r="358" spans="1:1" x14ac:dyDescent="0.35">
      <c r="A358" s="572"/>
    </row>
    <row r="359" spans="1:1" x14ac:dyDescent="0.35">
      <c r="A359" s="572"/>
    </row>
    <row r="360" spans="1:1" x14ac:dyDescent="0.35">
      <c r="A360" s="572"/>
    </row>
    <row r="361" spans="1:1" x14ac:dyDescent="0.35">
      <c r="A361" s="572"/>
    </row>
    <row r="362" spans="1:1" x14ac:dyDescent="0.35">
      <c r="A362" s="572"/>
    </row>
    <row r="363" spans="1:1" x14ac:dyDescent="0.35">
      <c r="A363" s="572"/>
    </row>
    <row r="364" spans="1:1" x14ac:dyDescent="0.35">
      <c r="A364" s="572"/>
    </row>
    <row r="365" spans="1:1" x14ac:dyDescent="0.35">
      <c r="A365" s="572"/>
    </row>
    <row r="366" spans="1:1" x14ac:dyDescent="0.35">
      <c r="A366" s="572"/>
    </row>
    <row r="367" spans="1:1" x14ac:dyDescent="0.35">
      <c r="A367" s="572"/>
    </row>
    <row r="368" spans="1:1" x14ac:dyDescent="0.35">
      <c r="A368" s="572"/>
    </row>
    <row r="369" spans="1:1" x14ac:dyDescent="0.35">
      <c r="A369" s="572"/>
    </row>
    <row r="370" spans="1:1" x14ac:dyDescent="0.35">
      <c r="A370" s="572"/>
    </row>
    <row r="371" spans="1:1" x14ac:dyDescent="0.35">
      <c r="A371" s="572"/>
    </row>
    <row r="372" spans="1:1" x14ac:dyDescent="0.35">
      <c r="A372" s="572"/>
    </row>
    <row r="373" spans="1:1" x14ac:dyDescent="0.35">
      <c r="A373" s="572"/>
    </row>
    <row r="374" spans="1:1" x14ac:dyDescent="0.35">
      <c r="A374" s="572"/>
    </row>
    <row r="375" spans="1:1" x14ac:dyDescent="0.35">
      <c r="A375" s="572"/>
    </row>
    <row r="376" spans="1:1" x14ac:dyDescent="0.35">
      <c r="A376" s="572"/>
    </row>
    <row r="377" spans="1:1" x14ac:dyDescent="0.35">
      <c r="A377" s="572"/>
    </row>
    <row r="378" spans="1:1" x14ac:dyDescent="0.35">
      <c r="A378" s="572"/>
    </row>
    <row r="379" spans="1:1" x14ac:dyDescent="0.35">
      <c r="A379" s="572"/>
    </row>
    <row r="380" spans="1:1" x14ac:dyDescent="0.35">
      <c r="A380" s="572"/>
    </row>
    <row r="381" spans="1:1" x14ac:dyDescent="0.35">
      <c r="A381" s="572"/>
    </row>
    <row r="382" spans="1:1" x14ac:dyDescent="0.35">
      <c r="A382" s="572"/>
    </row>
    <row r="383" spans="1:1" x14ac:dyDescent="0.35">
      <c r="A383" s="572"/>
    </row>
    <row r="384" spans="1:1" x14ac:dyDescent="0.35">
      <c r="A384" s="572"/>
    </row>
    <row r="385" spans="1:1" x14ac:dyDescent="0.35">
      <c r="A385" s="572"/>
    </row>
    <row r="386" spans="1:1" x14ac:dyDescent="0.35">
      <c r="A386" s="572"/>
    </row>
    <row r="387" spans="1:1" x14ac:dyDescent="0.35">
      <c r="A387" s="572"/>
    </row>
    <row r="388" spans="1:1" x14ac:dyDescent="0.35">
      <c r="A388" s="572"/>
    </row>
  </sheetData>
  <mergeCells count="11">
    <mergeCell ref="A42:B42"/>
    <mergeCell ref="A48:B48"/>
    <mergeCell ref="A54:B54"/>
    <mergeCell ref="A60:B60"/>
    <mergeCell ref="A66:B66"/>
    <mergeCell ref="A36:B36"/>
    <mergeCell ref="A6:B6"/>
    <mergeCell ref="A12:B12"/>
    <mergeCell ref="A18:B18"/>
    <mergeCell ref="A24:B24"/>
    <mergeCell ref="A30:B3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B9988-9D3F-4D3F-97B0-C63898E90FA4}">
  <sheetPr>
    <pageSetUpPr fitToPage="1"/>
  </sheetPr>
  <dimension ref="A1:R38"/>
  <sheetViews>
    <sheetView zoomScale="80" zoomScaleNormal="80" workbookViewId="0">
      <pane xSplit="6" ySplit="4" topLeftCell="G10" activePane="bottomRight" state="frozen"/>
      <selection pane="topRight" activeCell="G1" sqref="G1"/>
      <selection pane="bottomLeft" activeCell="A5" sqref="A5"/>
      <selection pane="bottomRight" activeCell="F6" sqref="F6"/>
    </sheetView>
  </sheetViews>
  <sheetFormatPr defaultRowHeight="14.5" x14ac:dyDescent="0.35"/>
  <cols>
    <col min="1" max="1" width="4.7265625" customWidth="1"/>
    <col min="2" max="2" width="60.26953125" customWidth="1"/>
    <col min="3" max="3" width="7.26953125" bestFit="1" customWidth="1"/>
    <col min="4" max="4" width="7.1796875" customWidth="1"/>
    <col min="5" max="5" width="18.453125" customWidth="1"/>
    <col min="6" max="6" width="11.7265625" customWidth="1"/>
    <col min="7" max="7" width="10.26953125" customWidth="1"/>
    <col min="8" max="8" width="12" customWidth="1"/>
    <col min="9" max="9" width="10.54296875" customWidth="1"/>
    <col min="10" max="10" width="9.81640625" customWidth="1"/>
    <col min="11" max="11" width="10.81640625" customWidth="1"/>
    <col min="12" max="12" width="13" customWidth="1"/>
    <col min="13" max="13" width="11" customWidth="1"/>
    <col min="14" max="14" width="14.81640625" customWidth="1"/>
    <col min="15" max="15" width="11.81640625" customWidth="1"/>
    <col min="16" max="16" width="11.1796875" customWidth="1"/>
    <col min="17" max="17" width="10.54296875" customWidth="1"/>
    <col min="18" max="18" width="2" style="8" customWidth="1"/>
  </cols>
  <sheetData>
    <row r="1" spans="1:18" ht="15.5" x14ac:dyDescent="0.35">
      <c r="A1" s="605" t="s">
        <v>702</v>
      </c>
      <c r="B1" s="605"/>
      <c r="C1" s="605"/>
      <c r="D1" s="605"/>
      <c r="E1" s="605"/>
      <c r="F1" s="607"/>
      <c r="G1" s="605"/>
      <c r="Q1" s="605"/>
      <c r="R1" s="606"/>
    </row>
    <row r="2" spans="1:18" ht="15.75" customHeight="1" thickBot="1" x14ac:dyDescent="0.4">
      <c r="A2" s="1510" t="s">
        <v>703</v>
      </c>
      <c r="B2" s="1510"/>
      <c r="C2" s="1510"/>
      <c r="D2" s="1510"/>
      <c r="E2" s="1510"/>
      <c r="N2" s="622"/>
      <c r="R2"/>
    </row>
    <row r="3" spans="1:18" ht="26.5" thickBot="1" x14ac:dyDescent="0.4">
      <c r="A3" s="1511"/>
      <c r="B3" s="1511"/>
      <c r="C3" s="1511"/>
      <c r="D3" s="1511"/>
      <c r="E3" s="1511"/>
      <c r="F3" s="603" t="s">
        <v>704</v>
      </c>
      <c r="G3" s="1093" t="s">
        <v>705</v>
      </c>
      <c r="H3" s="1094"/>
      <c r="I3" s="1094"/>
      <c r="J3" s="1094"/>
      <c r="K3" s="1094"/>
      <c r="L3" s="1094"/>
      <c r="M3" s="1094"/>
      <c r="N3" s="1094"/>
      <c r="O3" s="1094"/>
      <c r="P3" s="1477"/>
      <c r="Q3" s="603"/>
      <c r="R3" s="600"/>
    </row>
    <row r="4" spans="1:18" ht="60" customHeight="1" thickBot="1" x14ac:dyDescent="0.4">
      <c r="A4" s="604"/>
      <c r="B4" s="744" t="s">
        <v>7</v>
      </c>
      <c r="C4" s="1512" t="s">
        <v>8</v>
      </c>
      <c r="D4" s="1513"/>
      <c r="E4" s="1513"/>
      <c r="F4" s="601" t="s">
        <v>14</v>
      </c>
      <c r="G4" s="602" t="s">
        <v>706</v>
      </c>
      <c r="H4" s="748" t="s">
        <v>707</v>
      </c>
      <c r="I4" s="747" t="s">
        <v>708</v>
      </c>
      <c r="J4" s="747" t="s">
        <v>709</v>
      </c>
      <c r="K4" s="747" t="s">
        <v>710</v>
      </c>
      <c r="L4" s="747" t="s">
        <v>711</v>
      </c>
      <c r="M4" s="747" t="s">
        <v>712</v>
      </c>
      <c r="N4" s="747" t="s">
        <v>713</v>
      </c>
      <c r="O4" s="747" t="s">
        <v>714</v>
      </c>
      <c r="P4" s="602" t="s">
        <v>715</v>
      </c>
      <c r="Q4" s="601" t="s">
        <v>716</v>
      </c>
      <c r="R4" s="600"/>
    </row>
    <row r="5" spans="1:18" ht="26.5" thickBot="1" x14ac:dyDescent="0.4">
      <c r="A5" s="745">
        <v>1</v>
      </c>
      <c r="B5" s="596" t="s">
        <v>15</v>
      </c>
      <c r="C5" s="1482"/>
      <c r="D5" s="1483"/>
      <c r="E5" s="1483"/>
      <c r="F5" s="595"/>
      <c r="G5" s="614" t="s">
        <v>705</v>
      </c>
      <c r="H5" s="614" t="s">
        <v>705</v>
      </c>
      <c r="I5" s="614" t="s">
        <v>705</v>
      </c>
      <c r="J5" s="614" t="s">
        <v>705</v>
      </c>
      <c r="K5" s="614" t="s">
        <v>705</v>
      </c>
      <c r="L5" s="614" t="s">
        <v>705</v>
      </c>
      <c r="M5" s="615" t="s">
        <v>705</v>
      </c>
      <c r="N5" s="614" t="s">
        <v>705</v>
      </c>
      <c r="O5" s="614" t="s">
        <v>705</v>
      </c>
      <c r="P5" s="614" t="s">
        <v>705</v>
      </c>
      <c r="Q5" s="595"/>
      <c r="R5" s="586"/>
    </row>
    <row r="6" spans="1:18" ht="15.75" customHeight="1" thickBot="1" x14ac:dyDescent="0.4">
      <c r="A6" s="593">
        <v>1.1000000000000001</v>
      </c>
      <c r="B6" s="592" t="s">
        <v>717</v>
      </c>
      <c r="C6" s="1484" t="s">
        <v>17</v>
      </c>
      <c r="D6" s="1485"/>
      <c r="E6" s="1485"/>
      <c r="F6" s="617">
        <f>'ESP Project Tracker'!G13</f>
        <v>6</v>
      </c>
      <c r="G6" s="609">
        <f>'ESP Project Tracker'!I14</f>
        <v>1</v>
      </c>
      <c r="H6" s="609">
        <v>1</v>
      </c>
      <c r="I6" s="609">
        <v>0</v>
      </c>
      <c r="J6" s="609">
        <v>0</v>
      </c>
      <c r="K6" s="609">
        <v>0</v>
      </c>
      <c r="L6" s="609">
        <v>1</v>
      </c>
      <c r="M6" s="609">
        <v>1</v>
      </c>
      <c r="N6" s="609">
        <v>1</v>
      </c>
      <c r="O6" s="609">
        <v>0</v>
      </c>
      <c r="P6" s="609">
        <v>1</v>
      </c>
      <c r="Q6" s="608">
        <f>'ESP Project Tracker'!I13</f>
        <v>11</v>
      </c>
      <c r="R6" s="586"/>
    </row>
    <row r="7" spans="1:18" ht="15.75" customHeight="1" thickBot="1" x14ac:dyDescent="0.4">
      <c r="A7" s="593">
        <v>1.2</v>
      </c>
      <c r="B7" s="592" t="s">
        <v>718</v>
      </c>
      <c r="C7" s="1484" t="s">
        <v>17</v>
      </c>
      <c r="D7" s="1485"/>
      <c r="E7" s="1485"/>
      <c r="F7" s="591">
        <f>'ESP Project Tracker'!G32</f>
        <v>15</v>
      </c>
      <c r="G7" s="623">
        <v>2</v>
      </c>
      <c r="H7" s="618">
        <v>2</v>
      </c>
      <c r="I7" s="618">
        <v>1</v>
      </c>
      <c r="J7" s="618">
        <v>2</v>
      </c>
      <c r="K7" s="618">
        <v>1</v>
      </c>
      <c r="L7" s="618">
        <v>1</v>
      </c>
      <c r="M7" s="618">
        <v>2</v>
      </c>
      <c r="N7" s="618">
        <v>1</v>
      </c>
      <c r="O7" s="618">
        <v>1</v>
      </c>
      <c r="P7" s="618">
        <v>2</v>
      </c>
      <c r="Q7" s="608">
        <f>'ESP Project Tracker'!I32</f>
        <v>3</v>
      </c>
      <c r="R7" s="586"/>
    </row>
    <row r="8" spans="1:18" ht="15" thickBot="1" x14ac:dyDescent="0.4">
      <c r="A8" s="745">
        <v>2</v>
      </c>
      <c r="B8" s="596" t="s">
        <v>19</v>
      </c>
      <c r="C8" s="1482"/>
      <c r="D8" s="1483"/>
      <c r="E8" s="1483"/>
      <c r="F8" s="621"/>
      <c r="G8" s="636"/>
      <c r="H8" s="637"/>
      <c r="I8" s="637"/>
      <c r="J8" s="637"/>
      <c r="K8" s="637"/>
      <c r="L8" s="637"/>
      <c r="M8" s="637"/>
      <c r="N8" s="637"/>
      <c r="O8" s="637"/>
      <c r="P8" s="637"/>
      <c r="Q8" s="610"/>
      <c r="R8" s="586"/>
    </row>
    <row r="9" spans="1:18" ht="15.75" customHeight="1" thickBot="1" x14ac:dyDescent="0.4">
      <c r="A9" s="593">
        <v>2.1</v>
      </c>
      <c r="B9" s="592" t="s">
        <v>20</v>
      </c>
      <c r="C9" s="1484" t="s">
        <v>21</v>
      </c>
      <c r="D9" s="1485"/>
      <c r="E9" s="1485"/>
      <c r="F9" s="591">
        <f>'ESP Project Tracker'!G54</f>
        <v>1000</v>
      </c>
      <c r="G9" s="609">
        <v>100</v>
      </c>
      <c r="H9" s="625">
        <v>100</v>
      </c>
      <c r="I9" s="625">
        <v>99</v>
      </c>
      <c r="J9" s="625">
        <v>45</v>
      </c>
      <c r="K9" s="625">
        <v>100</v>
      </c>
      <c r="L9" s="625">
        <v>100</v>
      </c>
      <c r="M9" s="625">
        <v>100</v>
      </c>
      <c r="N9" s="625">
        <v>100</v>
      </c>
      <c r="O9" s="625">
        <v>100</v>
      </c>
      <c r="P9" s="616">
        <v>156</v>
      </c>
      <c r="Q9" s="608">
        <f>'ESP Project Tracker'!I54</f>
        <v>7189</v>
      </c>
      <c r="R9" s="586"/>
    </row>
    <row r="10" spans="1:18" ht="15" thickBot="1" x14ac:dyDescent="0.4">
      <c r="A10" s="745">
        <v>3</v>
      </c>
      <c r="B10" s="596" t="s">
        <v>719</v>
      </c>
      <c r="C10" s="1482"/>
      <c r="D10" s="1483"/>
      <c r="E10" s="1483"/>
      <c r="F10" s="621"/>
      <c r="G10" s="750"/>
      <c r="H10" s="746"/>
      <c r="I10" s="746"/>
      <c r="J10" s="746"/>
      <c r="K10" s="746"/>
      <c r="L10" s="746"/>
      <c r="M10" s="746"/>
      <c r="N10" s="746"/>
      <c r="O10" s="746"/>
      <c r="P10" s="749"/>
      <c r="Q10" s="610"/>
      <c r="R10" s="586"/>
    </row>
    <row r="11" spans="1:18" ht="15.75" customHeight="1" thickBot="1" x14ac:dyDescent="0.4">
      <c r="A11" s="593">
        <v>3.1</v>
      </c>
      <c r="B11" s="592" t="s">
        <v>24</v>
      </c>
      <c r="C11" s="1484" t="s">
        <v>17</v>
      </c>
      <c r="D11" s="1485"/>
      <c r="E11" s="1485"/>
      <c r="F11" s="591">
        <f>'ESP Project Tracker'!G76</f>
        <v>24</v>
      </c>
      <c r="G11" s="638">
        <v>5</v>
      </c>
      <c r="H11" s="639">
        <v>4</v>
      </c>
      <c r="I11" s="639">
        <v>1</v>
      </c>
      <c r="J11" s="639">
        <v>1</v>
      </c>
      <c r="K11" s="639">
        <v>1</v>
      </c>
      <c r="L11" s="639">
        <v>3</v>
      </c>
      <c r="M11" s="639">
        <v>2</v>
      </c>
      <c r="N11" s="639">
        <v>2</v>
      </c>
      <c r="O11" s="639">
        <v>1</v>
      </c>
      <c r="P11" s="640">
        <v>4</v>
      </c>
      <c r="Q11" s="608">
        <f>'ESP Project Tracker'!I76</f>
        <v>33</v>
      </c>
      <c r="R11" s="586"/>
    </row>
    <row r="12" spans="1:18" ht="15.75" customHeight="1" thickBot="1" x14ac:dyDescent="0.4">
      <c r="A12" s="593">
        <v>3.2</v>
      </c>
      <c r="B12" s="592" t="s">
        <v>25</v>
      </c>
      <c r="C12" s="1484" t="s">
        <v>26</v>
      </c>
      <c r="D12" s="1485"/>
      <c r="E12" s="1485"/>
      <c r="F12" s="591">
        <f>'ESP Project Tracker'!G113</f>
        <v>36</v>
      </c>
      <c r="G12" s="609">
        <v>6</v>
      </c>
      <c r="H12" s="625">
        <v>4</v>
      </c>
      <c r="I12" s="625">
        <v>1</v>
      </c>
      <c r="J12" s="625">
        <v>1</v>
      </c>
      <c r="K12" s="625">
        <v>4</v>
      </c>
      <c r="L12" s="625">
        <v>4</v>
      </c>
      <c r="M12" s="625">
        <v>4</v>
      </c>
      <c r="N12" s="625">
        <v>4</v>
      </c>
      <c r="O12" s="625">
        <v>2</v>
      </c>
      <c r="P12" s="616">
        <v>6</v>
      </c>
      <c r="Q12" s="608">
        <f>'ESP Project Tracker'!I113</f>
        <v>30</v>
      </c>
      <c r="R12" s="586"/>
    </row>
    <row r="13" spans="1:18" x14ac:dyDescent="0.35">
      <c r="A13" s="1500">
        <v>4</v>
      </c>
      <c r="B13" s="599" t="s">
        <v>720</v>
      </c>
      <c r="C13" s="1502"/>
      <c r="D13" s="1503"/>
      <c r="E13" s="1503"/>
      <c r="F13" s="1506"/>
      <c r="G13" s="1494"/>
      <c r="H13" s="1490"/>
      <c r="I13" s="1490"/>
      <c r="J13" s="1490"/>
      <c r="K13" s="1490"/>
      <c r="L13" s="1490"/>
      <c r="M13" s="1490"/>
      <c r="N13" s="1490"/>
      <c r="O13" s="1490"/>
      <c r="P13" s="1492"/>
      <c r="Q13" s="1508"/>
      <c r="R13" s="586"/>
    </row>
    <row r="14" spans="1:18" ht="15" thickBot="1" x14ac:dyDescent="0.4">
      <c r="A14" s="1501"/>
      <c r="B14" s="598" t="s">
        <v>721</v>
      </c>
      <c r="C14" s="1504"/>
      <c r="D14" s="1505"/>
      <c r="E14" s="1505"/>
      <c r="F14" s="1507"/>
      <c r="G14" s="1495"/>
      <c r="H14" s="1491"/>
      <c r="I14" s="1491"/>
      <c r="J14" s="1491"/>
      <c r="K14" s="1491"/>
      <c r="L14" s="1491"/>
      <c r="M14" s="1491"/>
      <c r="N14" s="1491"/>
      <c r="O14" s="1491"/>
      <c r="P14" s="1493"/>
      <c r="Q14" s="1509"/>
      <c r="R14" s="586"/>
    </row>
    <row r="15" spans="1:18" ht="15.75" customHeight="1" thickBot="1" x14ac:dyDescent="0.4">
      <c r="A15" s="593">
        <v>4.0999999999999996</v>
      </c>
      <c r="B15" s="592" t="s">
        <v>28</v>
      </c>
      <c r="C15" s="1484" t="s">
        <v>17</v>
      </c>
      <c r="D15" s="1485"/>
      <c r="E15" s="1485"/>
      <c r="F15" s="591">
        <f>'ESP Project Tracker'!G151</f>
        <v>14</v>
      </c>
      <c r="G15" s="633">
        <v>2</v>
      </c>
      <c r="H15" s="634">
        <v>2</v>
      </c>
      <c r="I15" s="634">
        <v>1</v>
      </c>
      <c r="J15" s="634">
        <v>0</v>
      </c>
      <c r="K15" s="634">
        <v>2</v>
      </c>
      <c r="L15" s="634">
        <v>1</v>
      </c>
      <c r="M15" s="634">
        <v>1</v>
      </c>
      <c r="N15" s="634">
        <v>2</v>
      </c>
      <c r="O15" s="634">
        <v>1</v>
      </c>
      <c r="P15" s="635">
        <v>2</v>
      </c>
      <c r="Q15" s="608">
        <f>'ESP Project Tracker'!I151</f>
        <v>12</v>
      </c>
      <c r="R15" s="586"/>
    </row>
    <row r="16" spans="1:18" ht="15.75" customHeight="1" thickBot="1" x14ac:dyDescent="0.4">
      <c r="A16" s="593">
        <v>4.2</v>
      </c>
      <c r="B16" s="592" t="s">
        <v>29</v>
      </c>
      <c r="C16" s="1484" t="s">
        <v>30</v>
      </c>
      <c r="D16" s="1485"/>
      <c r="E16" s="1485"/>
      <c r="F16" s="591">
        <f>'ESP Project Tracker'!G168</f>
        <v>40</v>
      </c>
      <c r="G16" s="609">
        <v>40</v>
      </c>
      <c r="H16" s="625">
        <v>40</v>
      </c>
      <c r="I16" s="625">
        <v>40</v>
      </c>
      <c r="J16" s="625">
        <v>0</v>
      </c>
      <c r="K16" s="625">
        <v>40</v>
      </c>
      <c r="L16" s="625">
        <v>40</v>
      </c>
      <c r="M16" s="625">
        <v>40</v>
      </c>
      <c r="N16" s="625">
        <v>40</v>
      </c>
      <c r="O16" s="625">
        <v>40</v>
      </c>
      <c r="P16" s="616">
        <v>40</v>
      </c>
      <c r="Q16" s="608">
        <f>'ESP Project Tracker'!I168</f>
        <v>517</v>
      </c>
      <c r="R16" s="586"/>
    </row>
    <row r="17" spans="1:18" ht="30" customHeight="1" thickBot="1" x14ac:dyDescent="0.4">
      <c r="A17" s="593">
        <v>4.3</v>
      </c>
      <c r="B17" s="592" t="s">
        <v>289</v>
      </c>
      <c r="C17" s="1484" t="s">
        <v>290</v>
      </c>
      <c r="D17" s="1485"/>
      <c r="E17" s="1485"/>
      <c r="F17" s="591" t="str">
        <f>'ESP Project Tracker'!G185</f>
        <v>To Be Monitored</v>
      </c>
      <c r="G17" s="609">
        <v>1</v>
      </c>
      <c r="H17" s="625">
        <v>1</v>
      </c>
      <c r="I17" s="625">
        <v>1</v>
      </c>
      <c r="J17" s="625">
        <v>0</v>
      </c>
      <c r="K17" s="625">
        <v>1</v>
      </c>
      <c r="L17" s="625">
        <v>1</v>
      </c>
      <c r="M17" s="625">
        <v>1</v>
      </c>
      <c r="N17" s="625">
        <v>1</v>
      </c>
      <c r="O17" s="625">
        <v>1</v>
      </c>
      <c r="P17" s="616">
        <v>1</v>
      </c>
      <c r="Q17" s="611">
        <f>'ESP Project Tracker'!I185</f>
        <v>0</v>
      </c>
      <c r="R17" s="586"/>
    </row>
    <row r="18" spans="1:18" ht="15" thickBot="1" x14ac:dyDescent="0.4">
      <c r="A18" s="745">
        <v>5</v>
      </c>
      <c r="B18" s="83" t="s">
        <v>722</v>
      </c>
      <c r="C18" s="1482"/>
      <c r="D18" s="1483"/>
      <c r="E18" s="1483"/>
      <c r="F18" s="621"/>
      <c r="G18" s="629"/>
      <c r="H18" s="619"/>
      <c r="I18" s="619"/>
      <c r="J18" s="619"/>
      <c r="K18" s="619"/>
      <c r="L18" s="619"/>
      <c r="M18" s="619"/>
      <c r="N18" s="619"/>
      <c r="O18" s="619"/>
      <c r="P18" s="620"/>
      <c r="Q18" s="610"/>
      <c r="R18" s="586"/>
    </row>
    <row r="19" spans="1:18" ht="39.75" customHeight="1" thickBot="1" x14ac:dyDescent="0.4">
      <c r="A19" s="593">
        <v>5.0999999999999996</v>
      </c>
      <c r="B19" s="592" t="s">
        <v>723</v>
      </c>
      <c r="C19" s="1484" t="s">
        <v>724</v>
      </c>
      <c r="D19" s="1485"/>
      <c r="E19" s="1485"/>
      <c r="F19" s="591">
        <f>'ESP Project Tracker'!G197</f>
        <v>8</v>
      </c>
      <c r="G19" s="609">
        <v>1</v>
      </c>
      <c r="H19" s="625">
        <v>1</v>
      </c>
      <c r="I19" s="625">
        <v>0</v>
      </c>
      <c r="J19" s="625">
        <v>0</v>
      </c>
      <c r="K19" s="625">
        <v>1</v>
      </c>
      <c r="L19" s="625">
        <v>1</v>
      </c>
      <c r="M19" s="625">
        <v>1</v>
      </c>
      <c r="N19" s="625">
        <v>1</v>
      </c>
      <c r="O19" s="625">
        <v>1</v>
      </c>
      <c r="P19" s="616">
        <v>1</v>
      </c>
      <c r="Q19" s="608">
        <f>'ESP Project Tracker'!I197</f>
        <v>1</v>
      </c>
      <c r="R19" s="586"/>
    </row>
    <row r="20" spans="1:18" ht="15" thickBot="1" x14ac:dyDescent="0.4">
      <c r="A20" s="745">
        <v>6</v>
      </c>
      <c r="B20" s="596" t="s">
        <v>33</v>
      </c>
      <c r="C20" s="1482"/>
      <c r="D20" s="1483"/>
      <c r="E20" s="1483"/>
      <c r="F20" s="621"/>
      <c r="G20" s="629"/>
      <c r="H20" s="619"/>
      <c r="I20" s="619"/>
      <c r="J20" s="619"/>
      <c r="K20" s="619"/>
      <c r="L20" s="619"/>
      <c r="M20" s="619"/>
      <c r="N20" s="619"/>
      <c r="O20" s="619"/>
      <c r="P20" s="620"/>
      <c r="Q20" s="610"/>
      <c r="R20" s="586"/>
    </row>
    <row r="21" spans="1:18" ht="15.75" customHeight="1" thickBot="1" x14ac:dyDescent="0.4">
      <c r="A21" s="593">
        <v>6.1</v>
      </c>
      <c r="B21" s="592" t="s">
        <v>725</v>
      </c>
      <c r="C21" s="1480" t="s">
        <v>35</v>
      </c>
      <c r="D21" s="1481"/>
      <c r="E21" s="1481"/>
      <c r="F21" s="591">
        <f>'ESP Project Tracker'!G210</f>
        <v>81</v>
      </c>
      <c r="G21" s="609">
        <v>9</v>
      </c>
      <c r="H21" s="625">
        <v>9</v>
      </c>
      <c r="I21" s="625">
        <v>6</v>
      </c>
      <c r="J21" s="625">
        <v>2</v>
      </c>
      <c r="K21" s="625">
        <v>9</v>
      </c>
      <c r="L21" s="625">
        <v>9</v>
      </c>
      <c r="M21" s="625">
        <v>9</v>
      </c>
      <c r="N21" s="625">
        <v>9</v>
      </c>
      <c r="O21" s="625">
        <v>6</v>
      </c>
      <c r="P21" s="616">
        <v>13</v>
      </c>
      <c r="Q21" s="608">
        <f>'ESP Project Tracker'!I210</f>
        <v>159.625</v>
      </c>
      <c r="R21" s="586"/>
    </row>
    <row r="22" spans="1:18" ht="30" customHeight="1" thickBot="1" x14ac:dyDescent="0.4">
      <c r="A22" s="593">
        <v>6.2</v>
      </c>
      <c r="B22" s="592" t="s">
        <v>36</v>
      </c>
      <c r="C22" s="1486"/>
      <c r="D22" s="1487"/>
      <c r="E22" s="1487"/>
      <c r="F22" s="591">
        <f>'ESP Project Tracker'!G282</f>
        <v>27</v>
      </c>
      <c r="G22" s="633">
        <v>3</v>
      </c>
      <c r="H22" s="634">
        <v>3</v>
      </c>
      <c r="I22" s="634">
        <v>1</v>
      </c>
      <c r="J22" s="634">
        <v>1</v>
      </c>
      <c r="K22" s="634">
        <v>3</v>
      </c>
      <c r="L22" s="634">
        <v>3</v>
      </c>
      <c r="M22" s="634">
        <v>3</v>
      </c>
      <c r="N22" s="634">
        <v>3</v>
      </c>
      <c r="O22" s="634">
        <v>3</v>
      </c>
      <c r="P22" s="635">
        <v>4</v>
      </c>
      <c r="Q22" s="608">
        <f>'ESP Project Tracker'!I282</f>
        <v>31.625</v>
      </c>
      <c r="R22" s="586"/>
    </row>
    <row r="23" spans="1:18" ht="15" thickBot="1" x14ac:dyDescent="0.4">
      <c r="A23" s="593">
        <v>6.3</v>
      </c>
      <c r="B23" s="592" t="s">
        <v>37</v>
      </c>
      <c r="C23" s="1488"/>
      <c r="D23" s="1489"/>
      <c r="E23" s="1489"/>
      <c r="F23" s="591">
        <f>'ESP Project Tracker'!G313</f>
        <v>27</v>
      </c>
      <c r="G23" s="609">
        <v>3</v>
      </c>
      <c r="H23" s="625">
        <v>3</v>
      </c>
      <c r="I23" s="625">
        <v>1</v>
      </c>
      <c r="J23" s="625">
        <v>1</v>
      </c>
      <c r="K23" s="625">
        <v>3</v>
      </c>
      <c r="L23" s="625">
        <v>3</v>
      </c>
      <c r="M23" s="625">
        <v>3</v>
      </c>
      <c r="N23" s="625">
        <v>3</v>
      </c>
      <c r="O23" s="625">
        <v>3</v>
      </c>
      <c r="P23" s="616">
        <v>4</v>
      </c>
      <c r="Q23" s="608">
        <f>'ESP Project Tracker'!I313</f>
        <v>20.25</v>
      </c>
      <c r="R23" s="586"/>
    </row>
    <row r="24" spans="1:18" ht="15" thickBot="1" x14ac:dyDescent="0.4">
      <c r="A24" s="597">
        <v>7</v>
      </c>
      <c r="B24" s="596" t="s">
        <v>38</v>
      </c>
      <c r="C24" s="1482"/>
      <c r="D24" s="1483"/>
      <c r="E24" s="1483"/>
      <c r="F24" s="621"/>
      <c r="G24" s="629"/>
      <c r="H24" s="619"/>
      <c r="I24" s="619"/>
      <c r="J24" s="619"/>
      <c r="K24" s="619"/>
      <c r="L24" s="619"/>
      <c r="M24" s="619"/>
      <c r="N24" s="619"/>
      <c r="O24" s="619"/>
      <c r="P24" s="620"/>
      <c r="Q24" s="610"/>
      <c r="R24" s="586"/>
    </row>
    <row r="25" spans="1:18" ht="15.75" customHeight="1" thickBot="1" x14ac:dyDescent="0.4">
      <c r="A25" s="593">
        <v>7.1</v>
      </c>
      <c r="B25" s="592" t="s">
        <v>726</v>
      </c>
      <c r="C25" s="1484" t="s">
        <v>17</v>
      </c>
      <c r="D25" s="1485"/>
      <c r="E25" s="1485"/>
      <c r="F25" s="591">
        <f>'ESP Project Tracker'!G352</f>
        <v>6</v>
      </c>
      <c r="G25" s="633">
        <v>1</v>
      </c>
      <c r="H25" s="634">
        <v>1</v>
      </c>
      <c r="I25" s="634">
        <v>0</v>
      </c>
      <c r="J25" s="634">
        <v>0</v>
      </c>
      <c r="K25" s="634">
        <v>0</v>
      </c>
      <c r="L25" s="634">
        <v>1</v>
      </c>
      <c r="M25" s="634">
        <v>1</v>
      </c>
      <c r="N25" s="634">
        <v>1</v>
      </c>
      <c r="O25" s="634">
        <v>0</v>
      </c>
      <c r="P25" s="635">
        <v>1</v>
      </c>
      <c r="Q25" s="608">
        <f>'ESP Project Tracker'!I352</f>
        <v>5</v>
      </c>
      <c r="R25" s="586"/>
    </row>
    <row r="26" spans="1:18" ht="15.75" customHeight="1" thickBot="1" x14ac:dyDescent="0.4">
      <c r="A26" s="593">
        <v>7.2</v>
      </c>
      <c r="B26" s="592" t="s">
        <v>40</v>
      </c>
      <c r="C26" s="1484" t="s">
        <v>17</v>
      </c>
      <c r="D26" s="1485"/>
      <c r="E26" s="1485"/>
      <c r="F26" s="591">
        <f>'ESP Project Tracker'!G374</f>
        <v>6</v>
      </c>
      <c r="G26" s="609">
        <v>1</v>
      </c>
      <c r="H26" s="625">
        <v>1</v>
      </c>
      <c r="I26" s="625">
        <v>0</v>
      </c>
      <c r="J26" s="625">
        <v>0</v>
      </c>
      <c r="K26" s="625">
        <v>0</v>
      </c>
      <c r="L26" s="625">
        <v>1</v>
      </c>
      <c r="M26" s="625">
        <v>1</v>
      </c>
      <c r="N26" s="625">
        <v>1</v>
      </c>
      <c r="O26" s="625">
        <v>0</v>
      </c>
      <c r="P26" s="616">
        <v>1</v>
      </c>
      <c r="Q26" s="608">
        <f>'ESP Project Tracker'!I374</f>
        <v>4</v>
      </c>
      <c r="R26" s="586"/>
    </row>
    <row r="27" spans="1:18" ht="15.75" customHeight="1" thickBot="1" x14ac:dyDescent="0.4">
      <c r="A27" s="593">
        <v>7.3</v>
      </c>
      <c r="B27" s="592" t="s">
        <v>41</v>
      </c>
      <c r="C27" s="1484" t="s">
        <v>17</v>
      </c>
      <c r="D27" s="1485"/>
      <c r="E27" s="1485"/>
      <c r="F27" s="591">
        <f>'ESP Project Tracker'!G395</f>
        <v>18</v>
      </c>
      <c r="G27" s="609">
        <v>4</v>
      </c>
      <c r="H27" s="625">
        <v>2</v>
      </c>
      <c r="I27" s="625">
        <v>1</v>
      </c>
      <c r="J27" s="625">
        <v>1</v>
      </c>
      <c r="K27" s="625">
        <v>1</v>
      </c>
      <c r="L27" s="625">
        <v>2</v>
      </c>
      <c r="M27" s="625">
        <v>1</v>
      </c>
      <c r="N27" s="625">
        <v>2</v>
      </c>
      <c r="O27" s="625">
        <v>1</v>
      </c>
      <c r="P27" s="616">
        <v>3</v>
      </c>
      <c r="Q27" s="608">
        <f>'ESP Project Tracker'!I395</f>
        <v>14</v>
      </c>
      <c r="R27" s="586"/>
    </row>
    <row r="28" spans="1:18" ht="15" thickBot="1" x14ac:dyDescent="0.4">
      <c r="A28" s="597">
        <v>8</v>
      </c>
      <c r="B28" s="596" t="s">
        <v>42</v>
      </c>
      <c r="C28" s="1482"/>
      <c r="D28" s="1483"/>
      <c r="E28" s="1483"/>
      <c r="F28" s="621"/>
      <c r="G28" s="630"/>
      <c r="H28" s="631"/>
      <c r="I28" s="631"/>
      <c r="J28" s="631"/>
      <c r="K28" s="631"/>
      <c r="L28" s="631"/>
      <c r="M28" s="631"/>
      <c r="N28" s="631"/>
      <c r="O28" s="631"/>
      <c r="P28" s="632"/>
      <c r="Q28" s="610"/>
      <c r="R28" s="586"/>
    </row>
    <row r="29" spans="1:18" ht="15.75" customHeight="1" thickBot="1" x14ac:dyDescent="0.4">
      <c r="A29" s="593">
        <v>8.1</v>
      </c>
      <c r="B29" s="592" t="s">
        <v>43</v>
      </c>
      <c r="C29" s="1484" t="s">
        <v>44</v>
      </c>
      <c r="D29" s="1485"/>
      <c r="E29" s="1485"/>
      <c r="F29" s="591">
        <v>9</v>
      </c>
      <c r="G29" s="609">
        <v>1</v>
      </c>
      <c r="H29" s="625">
        <v>1</v>
      </c>
      <c r="I29" s="625">
        <v>1</v>
      </c>
      <c r="J29" s="625">
        <v>0</v>
      </c>
      <c r="K29" s="625">
        <v>1</v>
      </c>
      <c r="L29" s="625">
        <v>1</v>
      </c>
      <c r="M29" s="625">
        <v>1</v>
      </c>
      <c r="N29" s="625">
        <v>1</v>
      </c>
      <c r="O29" s="625">
        <v>1</v>
      </c>
      <c r="P29" s="616">
        <v>1</v>
      </c>
      <c r="Q29" s="611">
        <f>'ESP Project Tracker'!I422</f>
        <v>6</v>
      </c>
      <c r="R29" s="586"/>
    </row>
    <row r="30" spans="1:18" ht="15.75" customHeight="1" thickBot="1" x14ac:dyDescent="0.4">
      <c r="A30" s="593">
        <v>8.1999999999999993</v>
      </c>
      <c r="B30" s="592" t="s">
        <v>45</v>
      </c>
      <c r="C30" s="1484" t="s">
        <v>46</v>
      </c>
      <c r="D30" s="1485"/>
      <c r="E30" s="1485"/>
      <c r="F30" s="591" t="s">
        <v>590</v>
      </c>
      <c r="G30" s="609" t="s">
        <v>590</v>
      </c>
      <c r="H30" s="625" t="s">
        <v>590</v>
      </c>
      <c r="I30" s="625" t="s">
        <v>590</v>
      </c>
      <c r="J30" s="625" t="s">
        <v>590</v>
      </c>
      <c r="K30" s="625" t="s">
        <v>590</v>
      </c>
      <c r="L30" s="625" t="s">
        <v>590</v>
      </c>
      <c r="M30" s="625" t="s">
        <v>590</v>
      </c>
      <c r="N30" s="625" t="s">
        <v>590</v>
      </c>
      <c r="O30" s="625" t="s">
        <v>590</v>
      </c>
      <c r="P30" s="616" t="s">
        <v>590</v>
      </c>
      <c r="Q30" s="611">
        <f>'ESP Project Tracker'!I433</f>
        <v>1</v>
      </c>
      <c r="R30" s="586"/>
    </row>
    <row r="31" spans="1:18" ht="15" thickBot="1" x14ac:dyDescent="0.4">
      <c r="A31" s="597">
        <v>9</v>
      </c>
      <c r="B31" s="596" t="s">
        <v>47</v>
      </c>
      <c r="C31" s="1482"/>
      <c r="D31" s="1483"/>
      <c r="E31" s="1483"/>
      <c r="F31" s="621"/>
      <c r="G31" s="629"/>
      <c r="H31" s="619"/>
      <c r="I31" s="619"/>
      <c r="J31" s="619"/>
      <c r="K31" s="619"/>
      <c r="L31" s="619"/>
      <c r="M31" s="619"/>
      <c r="N31" s="619"/>
      <c r="O31" s="619"/>
      <c r="P31" s="620"/>
      <c r="Q31" s="610"/>
      <c r="R31" s="586"/>
    </row>
    <row r="32" spans="1:18" ht="15.75" customHeight="1" thickBot="1" x14ac:dyDescent="0.4">
      <c r="A32" s="593">
        <v>9.1</v>
      </c>
      <c r="B32" s="592" t="s">
        <v>48</v>
      </c>
      <c r="C32" s="1484" t="s">
        <v>49</v>
      </c>
      <c r="D32" s="1485"/>
      <c r="E32" s="1485"/>
      <c r="F32" s="591">
        <v>9</v>
      </c>
      <c r="G32" s="609">
        <v>1</v>
      </c>
      <c r="H32" s="625">
        <v>1</v>
      </c>
      <c r="I32" s="625">
        <v>1</v>
      </c>
      <c r="J32" s="625">
        <v>1</v>
      </c>
      <c r="K32" s="625">
        <v>1</v>
      </c>
      <c r="L32" s="625">
        <v>1</v>
      </c>
      <c r="M32" s="625">
        <v>1</v>
      </c>
      <c r="N32" s="625">
        <v>1</v>
      </c>
      <c r="O32" s="625">
        <v>1</v>
      </c>
      <c r="P32" s="616">
        <v>1</v>
      </c>
      <c r="Q32" s="611">
        <f>'ESP Project Tracker'!I440</f>
        <v>12</v>
      </c>
      <c r="R32" s="586"/>
    </row>
    <row r="33" spans="1:18" ht="15.75" customHeight="1" thickBot="1" x14ac:dyDescent="0.4">
      <c r="A33" s="593">
        <v>9.1999999999999993</v>
      </c>
      <c r="B33" s="592" t="s">
        <v>50</v>
      </c>
      <c r="C33" s="1484" t="s">
        <v>51</v>
      </c>
      <c r="D33" s="1485"/>
      <c r="E33" s="1485"/>
      <c r="F33" s="591">
        <v>50</v>
      </c>
      <c r="G33" s="609">
        <v>6</v>
      </c>
      <c r="H33" s="625">
        <v>6</v>
      </c>
      <c r="I33" s="625">
        <v>3</v>
      </c>
      <c r="J33" s="625">
        <v>2</v>
      </c>
      <c r="K33" s="625">
        <v>6</v>
      </c>
      <c r="L33" s="625">
        <v>6</v>
      </c>
      <c r="M33" s="625">
        <v>6</v>
      </c>
      <c r="N33" s="625">
        <v>6</v>
      </c>
      <c r="O33" s="625">
        <v>3</v>
      </c>
      <c r="P33" s="616">
        <v>6</v>
      </c>
      <c r="Q33" s="611">
        <f>'ESP Project Tracker'!I464</f>
        <v>30.375</v>
      </c>
      <c r="R33" s="586"/>
    </row>
    <row r="34" spans="1:18" ht="15.75" customHeight="1" thickBot="1" x14ac:dyDescent="0.4">
      <c r="A34" s="593">
        <v>9.3000000000000007</v>
      </c>
      <c r="B34" s="592" t="s">
        <v>52</v>
      </c>
      <c r="C34" s="1478" t="s">
        <v>53</v>
      </c>
      <c r="D34" s="1479"/>
      <c r="E34" s="1479"/>
      <c r="F34" s="624">
        <v>10000</v>
      </c>
      <c r="G34" s="626">
        <v>1000</v>
      </c>
      <c r="H34" s="627">
        <v>1000</v>
      </c>
      <c r="I34" s="627">
        <v>1000</v>
      </c>
      <c r="J34" s="627">
        <v>1000</v>
      </c>
      <c r="K34" s="627">
        <v>1000</v>
      </c>
      <c r="L34" s="627">
        <v>1000</v>
      </c>
      <c r="M34" s="627">
        <v>1000</v>
      </c>
      <c r="N34" s="627">
        <v>1000</v>
      </c>
      <c r="O34" s="627">
        <v>1000</v>
      </c>
      <c r="P34" s="628">
        <v>1000</v>
      </c>
      <c r="Q34" s="612">
        <f>'ESP Project Tracker'!I510</f>
        <v>12897.48</v>
      </c>
      <c r="R34" s="594"/>
    </row>
    <row r="35" spans="1:18" ht="30.75" customHeight="1" thickBot="1" x14ac:dyDescent="0.4">
      <c r="A35" s="593">
        <v>9.4</v>
      </c>
      <c r="B35" s="592" t="s">
        <v>727</v>
      </c>
      <c r="C35" s="1480" t="s">
        <v>55</v>
      </c>
      <c r="D35" s="1481"/>
      <c r="E35" s="1481"/>
      <c r="F35" s="591">
        <v>9</v>
      </c>
      <c r="G35" s="609">
        <v>1</v>
      </c>
      <c r="H35" s="625">
        <v>1</v>
      </c>
      <c r="I35" s="625">
        <v>1</v>
      </c>
      <c r="J35" s="625">
        <v>1</v>
      </c>
      <c r="K35" s="625">
        <v>1</v>
      </c>
      <c r="L35" s="625">
        <v>1</v>
      </c>
      <c r="M35" s="625">
        <v>1</v>
      </c>
      <c r="N35" s="625">
        <v>1</v>
      </c>
      <c r="O35" s="625">
        <v>1</v>
      </c>
      <c r="P35" s="616">
        <v>1</v>
      </c>
      <c r="Q35" s="613">
        <f>'ESP Project Tracker'!I536</f>
        <v>5</v>
      </c>
      <c r="R35" s="586"/>
    </row>
    <row r="36" spans="1:18" ht="33" customHeight="1" thickBot="1" x14ac:dyDescent="0.4">
      <c r="A36" s="1496" t="s">
        <v>728</v>
      </c>
      <c r="B36" s="1497"/>
      <c r="C36" s="590" t="s">
        <v>729</v>
      </c>
      <c r="D36" s="589">
        <v>0.05</v>
      </c>
      <c r="E36" s="1498" t="s">
        <v>730</v>
      </c>
      <c r="F36" s="1499"/>
      <c r="G36" s="1499"/>
      <c r="H36" s="1499"/>
      <c r="I36" s="1499"/>
      <c r="J36" s="1499"/>
      <c r="K36" s="1499"/>
      <c r="L36" s="1499"/>
      <c r="M36" s="1499"/>
      <c r="N36" s="1499"/>
      <c r="O36" s="1499"/>
      <c r="P36" s="1499"/>
      <c r="Q36" s="587"/>
      <c r="R36" s="588"/>
    </row>
    <row r="38" spans="1:18" x14ac:dyDescent="0.35">
      <c r="F38" s="585"/>
      <c r="G38" s="585"/>
      <c r="Q38" s="585"/>
      <c r="R38" s="586"/>
    </row>
  </sheetData>
  <mergeCells count="46">
    <mergeCell ref="C10:E10"/>
    <mergeCell ref="C11:E11"/>
    <mergeCell ref="C12:E12"/>
    <mergeCell ref="A2:E3"/>
    <mergeCell ref="C4:E4"/>
    <mergeCell ref="C5:E5"/>
    <mergeCell ref="C6:E6"/>
    <mergeCell ref="C7:E7"/>
    <mergeCell ref="C8:E8"/>
    <mergeCell ref="C9:E9"/>
    <mergeCell ref="A13:A14"/>
    <mergeCell ref="C13:E14"/>
    <mergeCell ref="F13:F14"/>
    <mergeCell ref="Q13:Q14"/>
    <mergeCell ref="I13:I14"/>
    <mergeCell ref="J13:J14"/>
    <mergeCell ref="K13:K14"/>
    <mergeCell ref="L13:L14"/>
    <mergeCell ref="H13:H14"/>
    <mergeCell ref="M13:M14"/>
    <mergeCell ref="N13:N14"/>
    <mergeCell ref="C24:E24"/>
    <mergeCell ref="C15:E15"/>
    <mergeCell ref="C16:E16"/>
    <mergeCell ref="C17:E17"/>
    <mergeCell ref="A36:B36"/>
    <mergeCell ref="E36:P36"/>
    <mergeCell ref="C25:E25"/>
    <mergeCell ref="C26:E26"/>
    <mergeCell ref="C27:E27"/>
    <mergeCell ref="G3:P3"/>
    <mergeCell ref="C34:E34"/>
    <mergeCell ref="C35:E35"/>
    <mergeCell ref="C28:E28"/>
    <mergeCell ref="C29:E29"/>
    <mergeCell ref="C30:E30"/>
    <mergeCell ref="C31:E31"/>
    <mergeCell ref="C32:E32"/>
    <mergeCell ref="C33:E33"/>
    <mergeCell ref="C18:E18"/>
    <mergeCell ref="C19:E19"/>
    <mergeCell ref="C20:E20"/>
    <mergeCell ref="C21:E23"/>
    <mergeCell ref="O13:O14"/>
    <mergeCell ref="P13:P14"/>
    <mergeCell ref="G13:G14"/>
  </mergeCells>
  <pageMargins left="0.7" right="0.7" top="0.75" bottom="0.75" header="0.3" footer="0.3"/>
  <pageSetup paperSize="8"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8DDE8EC633744C9651B0143E6333E4" ma:contentTypeVersion="13" ma:contentTypeDescription="Create a new document." ma:contentTypeScope="" ma:versionID="45c9c06cbfdc020459fb0fca50dcc8af">
  <xsd:schema xmlns:xsd="http://www.w3.org/2001/XMLSchema" xmlns:xs="http://www.w3.org/2001/XMLSchema" xmlns:p="http://schemas.microsoft.com/office/2006/metadata/properties" xmlns:ns2="45987710-37e8-4651-b2d9-451f3aa9427e" xmlns:ns3="39a087ad-1c93-4d24-8806-1b998f0769ae" targetNamespace="http://schemas.microsoft.com/office/2006/metadata/properties" ma:root="true" ma:fieldsID="d73bcf6bdcb98ccb7e4292e368ab83a0" ns2:_="" ns3:_="">
    <xsd:import namespace="45987710-37e8-4651-b2d9-451f3aa9427e"/>
    <xsd:import namespace="39a087ad-1c93-4d24-8806-1b998f0769ae"/>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987710-37e8-4651-b2d9-451f3aa9427e"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3f4c14d-ad24-42e9-89ea-41944c85aae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9a087ad-1c93-4d24-8806-1b998f0769ae"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a09e9715-bed2-4052-95be-9119d7647417}" ma:internalName="TaxCatchAll" ma:showField="CatchAllData" ma:web="39a087ad-1c93-4d24-8806-1b998f0769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5987710-37e8-4651-b2d9-451f3aa9427e">
      <Terms xmlns="http://schemas.microsoft.com/office/infopath/2007/PartnerControls"/>
    </lcf76f155ced4ddcb4097134ff3c332f>
    <TaxCatchAll xmlns="39a087ad-1c93-4d24-8806-1b998f0769a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A749BE-C6B4-47A2-A2CB-D6DC4C15331D}"/>
</file>

<file path=customXml/itemProps2.xml><?xml version="1.0" encoding="utf-8"?>
<ds:datastoreItem xmlns:ds="http://schemas.openxmlformats.org/officeDocument/2006/customXml" ds:itemID="{02E2B06F-FFE6-4FF8-B3B8-F93A5C552A26}">
  <ds:schemaRefs>
    <ds:schemaRef ds:uri="http://purl.org/dc/elements/1.1/"/>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88fb0c38-826f-4234-9d7b-bdcd0ea21cea"/>
    <ds:schemaRef ds:uri="http://schemas.microsoft.com/office/2006/metadata/properties"/>
    <ds:schemaRef ds:uri="fb9cd623-2a1e-4426-84ca-e8a2603d7ef2"/>
    <ds:schemaRef ds:uri="http://www.w3.org/XML/1998/namespace"/>
    <ds:schemaRef ds:uri="http://purl.org/dc/dcmitype/"/>
  </ds:schemaRefs>
</ds:datastoreItem>
</file>

<file path=customXml/itemProps3.xml><?xml version="1.0" encoding="utf-8"?>
<ds:datastoreItem xmlns:ds="http://schemas.openxmlformats.org/officeDocument/2006/customXml" ds:itemID="{A132226C-F284-4BF1-93FF-9D15A1A715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Bespoke ESP Targets</vt:lpstr>
      <vt:lpstr>ESP Project Tracker (2)</vt:lpstr>
      <vt:lpstr>ESP Project Tracker</vt:lpstr>
      <vt:lpstr>ESP dashboard</vt:lpstr>
      <vt:lpstr>Formulas</vt:lpstr>
      <vt:lpstr>ESP Targets Per Scheme</vt:lpstr>
      <vt:lpstr>'ESP Project Tracker'!Define</vt:lpstr>
      <vt:lpstr>'ESP Project Tracker (2)'!Define</vt:lpstr>
      <vt:lpstr>'ESP dashboard'!Print_Area</vt:lpstr>
      <vt:lpstr>'ESP Project Tracker'!Print_Area</vt:lpstr>
      <vt:lpstr>'ESP Project Tracker (2)'!Print_Area</vt:lpstr>
    </vt:vector>
  </TitlesOfParts>
  <Manager/>
  <Company>Balfour Beatty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Sandhu Jasvir</dc:creator>
  <cp:keywords/>
  <dc:description/>
  <cp:lastModifiedBy>Fuller, Paul</cp:lastModifiedBy>
  <cp:revision/>
  <dcterms:created xsi:type="dcterms:W3CDTF">2019-06-27T18:38:23Z</dcterms:created>
  <dcterms:modified xsi:type="dcterms:W3CDTF">2025-02-24T16:22:33Z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0x010100ED8DDE8EC633744C9651B0143E6333E4</vt:lpwstr>
  </property>
  <property fmtid="{D5CDD505-2E9C-101B-9397-08002B2CF9AE}" pid="3" name="MediaServiceImageTags">
    <vt:lpwstr/>
  </property>
</Properties>
</file>